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ИСПОЛНЕНИЕ БЮДЖЕТА\2021\9 месяцев 2021\"/>
    </mc:Choice>
  </mc:AlternateContent>
  <bookViews>
    <workbookView xWindow="0" yWindow="0" windowWidth="7470" windowHeight="2070"/>
  </bookViews>
  <sheets>
    <sheet name="Бюджетная смета" sheetId="2" r:id="rId1"/>
  </sheets>
  <definedNames>
    <definedName name="_xlnm.Print_Titles" localSheetId="0">'Бюджетная смета'!$7:$9</definedName>
  </definedNames>
  <calcPr calcId="162913"/>
</workbook>
</file>

<file path=xl/calcChain.xml><?xml version="1.0" encoding="utf-8"?>
<calcChain xmlns="http://schemas.openxmlformats.org/spreadsheetml/2006/main">
  <c r="H28" i="2" l="1"/>
  <c r="H12" i="2" l="1"/>
  <c r="H13" i="2"/>
  <c r="H14" i="2"/>
  <c r="H15" i="2"/>
  <c r="H16" i="2"/>
  <c r="H17" i="2"/>
  <c r="H18" i="2"/>
  <c r="H19" i="2"/>
  <c r="H21" i="2"/>
  <c r="H22" i="2"/>
  <c r="H23" i="2"/>
  <c r="H24" i="2"/>
  <c r="H25" i="2"/>
  <c r="H26" i="2"/>
  <c r="H29" i="2"/>
  <c r="H30" i="2"/>
  <c r="H11" i="2"/>
  <c r="G10" i="2"/>
  <c r="G31" i="2" s="1"/>
  <c r="F10" i="2"/>
  <c r="F31" i="2" s="1"/>
  <c r="E25" i="2"/>
  <c r="E18" i="2"/>
  <c r="E17" i="2"/>
  <c r="E22" i="2"/>
  <c r="E15" i="2"/>
  <c r="H31" i="2" l="1"/>
  <c r="H10" i="2"/>
  <c r="E10" i="2"/>
  <c r="E31" i="2" s="1"/>
</calcChain>
</file>

<file path=xl/sharedStrings.xml><?xml version="1.0" encoding="utf-8"?>
<sst xmlns="http://schemas.openxmlformats.org/spreadsheetml/2006/main" count="48" uniqueCount="32">
  <si>
    <t/>
  </si>
  <si>
    <t>Уточненный план</t>
  </si>
  <si>
    <t>КВР</t>
  </si>
  <si>
    <t xml:space="preserve">Наименование </t>
  </si>
  <si>
    <t xml:space="preserve">ВСЕГО  </t>
  </si>
  <si>
    <t>Исполнено за 1 квртал 2017 г.</t>
  </si>
  <si>
    <t>Расходы по муниципальным программам всего:</t>
  </si>
  <si>
    <t>Непрограммные расходы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</si>
  <si>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</si>
  <si>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</si>
  <si>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</si>
  <si>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</si>
  <si>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</si>
  <si>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</si>
  <si>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</si>
  <si>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</si>
  <si>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 xml:space="preserve"> 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</si>
  <si>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</si>
  <si>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</si>
  <si>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</si>
  <si>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</si>
  <si>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</si>
  <si>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</si>
  <si>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"Строительство объектов социальной инфраструктуры"</t>
  </si>
  <si>
    <t>Муниципальная программа "Переселение граждан из аварийного жилищного фонда"</t>
  </si>
  <si>
    <t xml:space="preserve">Исполнено </t>
  </si>
  <si>
    <t xml:space="preserve">                                                                   (тыс.рублей)</t>
  </si>
  <si>
    <t>% исполнения</t>
  </si>
  <si>
    <t>Муниципальная программа "Формирование современной комфортной городской среды"</t>
  </si>
  <si>
    <t>Руководство и управление в сфере установленных функций органов местного самоуправления</t>
  </si>
  <si>
    <t>Ед.изм.(тыс.руб.)</t>
  </si>
  <si>
    <t xml:space="preserve"> Исполнение бюджета городского округа Воскресенск Московской области                                                      в разрезе муниципальных программ                                                                                                                       за 9 месяцев 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</si>
</sst>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;[Red]\-#,##0.0;0.0"/>
    <numFmt numFmtId="165" formatCode="000;;"/>
    <numFmt numFmtId="166" formatCode="#,##0.0_ ;[Red]\-#,##0.0\ 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Fo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4" fillId="0" borderId="0" xfId="1" applyFont="1"/>
    <xf numFmtId="0" fontId="3" fillId="0" borderId="0" xfId="1" applyNumberFormat="1" applyFont="1" applyFill="1" applyAlignment="1" applyProtection="1">
      <alignment horizontal="left" vertical="center"/>
      <protection hidden="1"/>
    </xf>
    <xf numFmtId="0" fontId="7" fillId="0" borderId="0" xfId="1" applyNumberFormat="1" applyFont="1" applyFill="1" applyAlignment="1" applyProtection="1">
      <alignment horizontal="left" vertical="center"/>
      <protection hidden="1"/>
    </xf>
    <xf numFmtId="0" fontId="8" fillId="0" borderId="0" xfId="1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center" vertical="center"/>
      <protection hidden="1"/>
    </xf>
    <xf numFmtId="0" fontId="11" fillId="0" borderId="0" xfId="1" applyFont="1" applyProtection="1">
      <protection hidden="1"/>
    </xf>
    <xf numFmtId="0" fontId="10" fillId="0" borderId="0" xfId="1" applyNumberFormat="1" applyFont="1" applyFill="1" applyAlignment="1" applyProtection="1">
      <alignment horizontal="left" vertical="center" wrapText="1"/>
      <protection hidden="1"/>
    </xf>
    <xf numFmtId="0" fontId="11" fillId="0" borderId="0" xfId="1" applyNumberFormat="1" applyFont="1" applyFill="1" applyAlignment="1" applyProtection="1">
      <protection hidden="1"/>
    </xf>
    <xf numFmtId="0" fontId="13" fillId="0" borderId="0" xfId="1" applyFont="1" applyProtection="1">
      <protection hidden="1"/>
    </xf>
    <xf numFmtId="0" fontId="13" fillId="0" borderId="0" xfId="1" applyFont="1"/>
    <xf numFmtId="0" fontId="9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1" applyNumberFormat="1" applyFont="1" applyFill="1" applyBorder="1" applyAlignment="1" applyProtection="1">
      <protection hidden="1"/>
    </xf>
    <xf numFmtId="0" fontId="7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0" fontId="10" fillId="0" borderId="1" xfId="1" applyNumberFormat="1" applyFont="1" applyFill="1" applyBorder="1" applyAlignment="1" applyProtection="1">
      <alignment wrapText="1"/>
      <protection hidden="1"/>
    </xf>
    <xf numFmtId="165" fontId="10" fillId="0" borderId="1" xfId="1" applyNumberFormat="1" applyFont="1" applyFill="1" applyBorder="1" applyAlignment="1" applyProtection="1">
      <alignment horizontal="center" vertical="center"/>
      <protection hidden="1"/>
    </xf>
    <xf numFmtId="164" fontId="10" fillId="0" borderId="1" xfId="1" applyNumberFormat="1" applyFont="1" applyFill="1" applyBorder="1" applyAlignment="1" applyProtection="1">
      <alignment horizontal="right" vertical="center"/>
      <protection hidden="1"/>
    </xf>
    <xf numFmtId="164" fontId="10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1" xfId="1" applyNumberFormat="1" applyFont="1" applyFill="1" applyBorder="1" applyAlignment="1" applyProtection="1">
      <alignment wrapText="1"/>
      <protection hidden="1"/>
    </xf>
    <xf numFmtId="165" fontId="11" fillId="0" borderId="1" xfId="1" applyNumberFormat="1" applyFont="1" applyFill="1" applyBorder="1" applyAlignment="1" applyProtection="1">
      <alignment horizontal="center" vertical="center"/>
      <protection hidden="1"/>
    </xf>
    <xf numFmtId="164" fontId="11" fillId="0" borderId="1" xfId="1" applyNumberFormat="1" applyFont="1" applyFill="1" applyBorder="1" applyAlignment="1" applyProtection="1">
      <alignment horizontal="right" vertical="center"/>
      <protection hidden="1"/>
    </xf>
    <xf numFmtId="164" fontId="11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0" xfId="1" applyFont="1"/>
    <xf numFmtId="166" fontId="10" fillId="0" borderId="1" xfId="1" applyNumberFormat="1" applyFont="1" applyBorder="1" applyAlignment="1">
      <alignment horizontal="center"/>
    </xf>
    <xf numFmtId="0" fontId="12" fillId="0" borderId="1" xfId="1" applyFont="1" applyBorder="1"/>
    <xf numFmtId="0" fontId="13" fillId="0" borderId="1" xfId="1" applyFont="1" applyBorder="1"/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14" fillId="0" borderId="0" xfId="1" applyNumberFormat="1" applyFont="1" applyFill="1" applyAlignment="1" applyProtection="1">
      <alignment horizontal="left" wrapText="1"/>
      <protection hidden="1"/>
    </xf>
    <xf numFmtId="0" fontId="11" fillId="0" borderId="0" xfId="1" applyNumberFormat="1" applyFont="1" applyFill="1" applyAlignment="1" applyProtection="1">
      <alignment horizontal="left" wrapText="1"/>
      <protection hidden="1"/>
    </xf>
    <xf numFmtId="0" fontId="12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3" applyFont="1" applyAlignment="1" applyProtection="1">
      <alignment horizontal="right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 wrapText="1"/>
    </xf>
    <xf numFmtId="0" fontId="1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2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tabSelected="1" topLeftCell="A17" zoomScaleNormal="100" workbookViewId="0">
      <selection activeCell="F17" sqref="F17"/>
    </sheetView>
  </sheetViews>
  <sheetFormatPr defaultColWidth="8.85546875" defaultRowHeight="12.75" x14ac:dyDescent="0.2"/>
  <cols>
    <col min="1" max="1" width="0.5703125" style="4" customWidth="1"/>
    <col min="2" max="2" width="63.28515625" style="4" customWidth="1"/>
    <col min="3" max="3" width="4" style="4" hidden="1" customWidth="1"/>
    <col min="4" max="4" width="15.140625" style="4" hidden="1" customWidth="1"/>
    <col min="5" max="5" width="13.28515625" style="4" hidden="1" customWidth="1"/>
    <col min="6" max="6" width="15.5703125" style="4" customWidth="1"/>
    <col min="7" max="7" width="15.28515625" style="4" customWidth="1"/>
    <col min="8" max="8" width="14.7109375" style="4" customWidth="1"/>
    <col min="9" max="16" width="0.5703125" style="4" customWidth="1"/>
    <col min="17" max="251" width="9.140625" style="4" customWidth="1"/>
    <col min="252" max="16384" width="8.85546875" style="4"/>
  </cols>
  <sheetData>
    <row r="1" spans="1:16" ht="409.6" hidden="1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3"/>
    </row>
    <row r="2" spans="1:16" x14ac:dyDescent="0.2">
      <c r="A2" s="5"/>
      <c r="B2" s="1"/>
      <c r="C2" s="1"/>
      <c r="D2" s="1"/>
      <c r="E2" s="1"/>
      <c r="F2" s="35"/>
      <c r="G2" s="35"/>
      <c r="H2" s="35"/>
      <c r="I2" s="1"/>
      <c r="J2" s="1"/>
      <c r="K2" s="1"/>
      <c r="L2" s="1"/>
      <c r="M2" s="2"/>
      <c r="N2" s="2"/>
      <c r="O2" s="2"/>
      <c r="P2" s="3"/>
    </row>
    <row r="3" spans="1:16" ht="60.6" customHeight="1" x14ac:dyDescent="0.2">
      <c r="A3" s="5"/>
      <c r="B3" s="34" t="s">
        <v>31</v>
      </c>
      <c r="C3" s="34"/>
      <c r="D3" s="34"/>
      <c r="E3" s="34"/>
      <c r="F3" s="34"/>
      <c r="G3" s="34"/>
      <c r="H3" s="34"/>
      <c r="I3" s="8"/>
      <c r="J3" s="8"/>
      <c r="K3" s="8"/>
      <c r="L3" s="8"/>
      <c r="M3" s="2"/>
      <c r="N3" s="2"/>
      <c r="O3" s="2"/>
      <c r="P3" s="3"/>
    </row>
    <row r="4" spans="1:16" ht="4.1500000000000004" customHeight="1" x14ac:dyDescent="0.25">
      <c r="A4" s="5"/>
      <c r="B4" s="9"/>
      <c r="C4" s="9"/>
      <c r="D4" s="9"/>
      <c r="E4" s="8"/>
      <c r="F4" s="8"/>
      <c r="G4" s="8"/>
      <c r="H4" s="8"/>
      <c r="I4" s="10"/>
      <c r="J4" s="10"/>
      <c r="K4" s="10"/>
      <c r="L4" s="10"/>
      <c r="M4" s="2"/>
      <c r="N4" s="2"/>
      <c r="O4" s="2"/>
      <c r="P4" s="3"/>
    </row>
    <row r="5" spans="1:16" ht="12.6" customHeight="1" x14ac:dyDescent="0.25">
      <c r="A5" s="5"/>
      <c r="B5" s="9"/>
      <c r="C5" s="9"/>
      <c r="D5" s="9"/>
      <c r="E5" s="9"/>
      <c r="F5" s="32" t="s">
        <v>26</v>
      </c>
      <c r="G5" s="32"/>
      <c r="H5" s="32"/>
      <c r="I5" s="33"/>
      <c r="J5" s="33"/>
      <c r="K5" s="33"/>
      <c r="L5" s="33"/>
      <c r="M5" s="2"/>
      <c r="N5" s="2"/>
      <c r="O5" s="2"/>
      <c r="P5" s="3"/>
    </row>
    <row r="6" spans="1:16" ht="27.6" customHeight="1" x14ac:dyDescent="0.25">
      <c r="A6" s="6"/>
      <c r="B6" s="11"/>
      <c r="C6" s="11"/>
      <c r="D6" s="11"/>
      <c r="E6" s="8"/>
      <c r="F6" s="8"/>
      <c r="G6" s="41" t="s">
        <v>30</v>
      </c>
      <c r="H6" s="42"/>
      <c r="I6" s="10"/>
      <c r="J6" s="10"/>
      <c r="K6" s="10"/>
      <c r="L6" s="10"/>
      <c r="M6" s="2"/>
      <c r="N6" s="2"/>
      <c r="O6" s="2"/>
      <c r="P6" s="3"/>
    </row>
    <row r="7" spans="1:16" ht="18" customHeight="1" x14ac:dyDescent="0.25">
      <c r="A7" s="7"/>
      <c r="B7" s="37" t="s">
        <v>3</v>
      </c>
      <c r="C7" s="36" t="s">
        <v>2</v>
      </c>
      <c r="D7" s="36" t="s">
        <v>1</v>
      </c>
      <c r="E7" s="36" t="s">
        <v>5</v>
      </c>
      <c r="F7" s="36" t="s">
        <v>1</v>
      </c>
      <c r="G7" s="38" t="s">
        <v>25</v>
      </c>
      <c r="H7" s="38" t="s">
        <v>27</v>
      </c>
      <c r="I7" s="12"/>
      <c r="J7" s="10"/>
      <c r="K7" s="10"/>
      <c r="L7" s="10"/>
      <c r="M7" s="2"/>
      <c r="N7" s="2"/>
      <c r="O7" s="2"/>
      <c r="P7" s="2"/>
    </row>
    <row r="8" spans="1:16" ht="36.75" customHeight="1" x14ac:dyDescent="0.25">
      <c r="A8" s="7"/>
      <c r="B8" s="37"/>
      <c r="C8" s="36"/>
      <c r="D8" s="36"/>
      <c r="E8" s="36"/>
      <c r="F8" s="36"/>
      <c r="G8" s="39"/>
      <c r="H8" s="40"/>
      <c r="I8" s="12"/>
      <c r="J8" s="10"/>
      <c r="K8" s="10"/>
      <c r="L8" s="10"/>
      <c r="M8" s="2"/>
      <c r="N8" s="2"/>
      <c r="O8" s="2"/>
      <c r="P8" s="2"/>
    </row>
    <row r="9" spans="1:16" ht="13.15" customHeight="1" x14ac:dyDescent="0.25">
      <c r="A9" s="15"/>
      <c r="B9" s="31">
        <v>1</v>
      </c>
      <c r="C9" s="31">
        <v>3</v>
      </c>
      <c r="D9" s="31">
        <v>4</v>
      </c>
      <c r="E9" s="31">
        <v>4</v>
      </c>
      <c r="F9" s="31">
        <v>2</v>
      </c>
      <c r="G9" s="31">
        <v>3</v>
      </c>
      <c r="H9" s="31">
        <v>4</v>
      </c>
      <c r="I9" s="12"/>
      <c r="J9" s="10"/>
      <c r="K9" s="10"/>
      <c r="L9" s="10"/>
      <c r="M9" s="2"/>
      <c r="N9" s="2"/>
      <c r="O9" s="2"/>
      <c r="P9" s="2"/>
    </row>
    <row r="10" spans="1:16" s="14" customFormat="1" ht="24.75" customHeight="1" x14ac:dyDescent="0.3">
      <c r="A10" s="16"/>
      <c r="B10" s="19" t="s">
        <v>6</v>
      </c>
      <c r="C10" s="20" t="s">
        <v>0</v>
      </c>
      <c r="D10" s="21">
        <v>5145926.3</v>
      </c>
      <c r="E10" s="22">
        <f>SUM(E11:E25)</f>
        <v>2674551.2000000002</v>
      </c>
      <c r="F10" s="22">
        <f>SUM(F11:F28)</f>
        <v>6783806.2999999998</v>
      </c>
      <c r="G10" s="22">
        <f>SUM(G11:G28)</f>
        <v>4245387.4999999991</v>
      </c>
      <c r="H10" s="22">
        <f t="shared" ref="H10:H28" si="0">G10/F10*100</f>
        <v>62.581201647812371</v>
      </c>
      <c r="I10" s="16"/>
      <c r="J10" s="13"/>
      <c r="K10" s="13"/>
      <c r="L10" s="13"/>
      <c r="M10" s="13"/>
      <c r="N10" s="13"/>
      <c r="O10" s="13"/>
      <c r="P10" s="13"/>
    </row>
    <row r="11" spans="1:16" ht="28.9" customHeight="1" x14ac:dyDescent="0.25">
      <c r="A11" s="17"/>
      <c r="B11" s="23" t="s">
        <v>8</v>
      </c>
      <c r="C11" s="24" t="s">
        <v>0</v>
      </c>
      <c r="D11" s="25">
        <v>2879132.2</v>
      </c>
      <c r="E11" s="26">
        <v>1766154.6</v>
      </c>
      <c r="F11" s="26">
        <v>796705.1</v>
      </c>
      <c r="G11" s="26">
        <v>561777.6</v>
      </c>
      <c r="H11" s="26">
        <f t="shared" si="0"/>
        <v>70.512615019032765</v>
      </c>
      <c r="I11" s="18"/>
      <c r="J11" s="10"/>
      <c r="K11" s="10"/>
      <c r="L11" s="10"/>
      <c r="M11" s="2"/>
      <c r="N11" s="2"/>
      <c r="O11" s="2"/>
      <c r="P11" s="2"/>
    </row>
    <row r="12" spans="1:16" ht="27" customHeight="1" x14ac:dyDescent="0.25">
      <c r="A12" s="17"/>
      <c r="B12" s="23" t="s">
        <v>9</v>
      </c>
      <c r="C12" s="24" t="s">
        <v>0</v>
      </c>
      <c r="D12" s="25">
        <v>293800.90000000002</v>
      </c>
      <c r="E12" s="26">
        <v>285135.5</v>
      </c>
      <c r="F12" s="26">
        <v>2832689.8</v>
      </c>
      <c r="G12" s="26">
        <v>1948808.9</v>
      </c>
      <c r="H12" s="26">
        <f t="shared" si="0"/>
        <v>68.797116436822705</v>
      </c>
      <c r="I12" s="18"/>
      <c r="J12" s="10"/>
      <c r="K12" s="10"/>
      <c r="L12" s="10"/>
      <c r="M12" s="2"/>
      <c r="N12" s="2"/>
      <c r="O12" s="2"/>
      <c r="P12" s="2"/>
    </row>
    <row r="13" spans="1:16" ht="27" customHeight="1" x14ac:dyDescent="0.25">
      <c r="A13" s="17"/>
      <c r="B13" s="23" t="s">
        <v>10</v>
      </c>
      <c r="C13" s="24" t="s">
        <v>0</v>
      </c>
      <c r="D13" s="25">
        <v>211871.8</v>
      </c>
      <c r="E13" s="26">
        <v>113232</v>
      </c>
      <c r="F13" s="26">
        <v>129403.8</v>
      </c>
      <c r="G13" s="26">
        <v>91935.7</v>
      </c>
      <c r="H13" s="26">
        <f t="shared" si="0"/>
        <v>71.0455952607265</v>
      </c>
      <c r="I13" s="18"/>
      <c r="J13" s="10"/>
      <c r="K13" s="10"/>
      <c r="L13" s="10"/>
      <c r="M13" s="2"/>
      <c r="N13" s="2"/>
      <c r="O13" s="2"/>
      <c r="P13" s="2"/>
    </row>
    <row r="14" spans="1:16" ht="24.6" customHeight="1" x14ac:dyDescent="0.25">
      <c r="A14" s="17"/>
      <c r="B14" s="23" t="s">
        <v>11</v>
      </c>
      <c r="C14" s="24" t="s">
        <v>0</v>
      </c>
      <c r="D14" s="25">
        <v>39395.5</v>
      </c>
      <c r="E14" s="26">
        <v>18361.2</v>
      </c>
      <c r="F14" s="26">
        <v>394687.1</v>
      </c>
      <c r="G14" s="26">
        <v>277500.40000000002</v>
      </c>
      <c r="H14" s="26">
        <f t="shared" si="0"/>
        <v>70.30896119989734</v>
      </c>
      <c r="I14" s="18"/>
      <c r="J14" s="10"/>
      <c r="K14" s="10"/>
      <c r="L14" s="10"/>
      <c r="M14" s="2"/>
      <c r="N14" s="2"/>
      <c r="O14" s="2"/>
      <c r="P14" s="2"/>
    </row>
    <row r="15" spans="1:16" ht="27.6" customHeight="1" x14ac:dyDescent="0.25">
      <c r="A15" s="17"/>
      <c r="B15" s="23" t="s">
        <v>12</v>
      </c>
      <c r="C15" s="24" t="s">
        <v>0</v>
      </c>
      <c r="D15" s="25">
        <v>354647</v>
      </c>
      <c r="E15" s="26">
        <f>13820.6+72976.2</f>
        <v>86796.800000000003</v>
      </c>
      <c r="F15" s="26">
        <v>12831.7</v>
      </c>
      <c r="G15" s="26">
        <v>5580</v>
      </c>
      <c r="H15" s="26">
        <f t="shared" si="0"/>
        <v>43.4860540692192</v>
      </c>
      <c r="I15" s="18"/>
      <c r="J15" s="10"/>
      <c r="K15" s="10"/>
      <c r="L15" s="10"/>
      <c r="M15" s="2"/>
      <c r="N15" s="2"/>
      <c r="O15" s="2"/>
      <c r="P15" s="2"/>
    </row>
    <row r="16" spans="1:16" ht="26.45" customHeight="1" x14ac:dyDescent="0.25">
      <c r="A16" s="17"/>
      <c r="B16" s="23" t="s">
        <v>13</v>
      </c>
      <c r="C16" s="24" t="s">
        <v>0</v>
      </c>
      <c r="D16" s="25">
        <v>43251.3</v>
      </c>
      <c r="E16" s="26">
        <v>26929.5</v>
      </c>
      <c r="F16" s="26">
        <v>80476.800000000003</v>
      </c>
      <c r="G16" s="26">
        <v>16105.4</v>
      </c>
      <c r="H16" s="26">
        <f t="shared" si="0"/>
        <v>20.012475645154876</v>
      </c>
      <c r="I16" s="18"/>
      <c r="J16" s="10"/>
      <c r="K16" s="10"/>
      <c r="L16" s="10"/>
      <c r="M16" s="2"/>
      <c r="N16" s="2"/>
      <c r="O16" s="2"/>
      <c r="P16" s="2"/>
    </row>
    <row r="17" spans="1:16" ht="36.6" customHeight="1" x14ac:dyDescent="0.25">
      <c r="A17" s="17"/>
      <c r="B17" s="23" t="s">
        <v>14</v>
      </c>
      <c r="C17" s="24" t="s">
        <v>0</v>
      </c>
      <c r="D17" s="25">
        <v>467748</v>
      </c>
      <c r="E17" s="26">
        <f>1083.4+68651.8+139320.5</f>
        <v>209055.7</v>
      </c>
      <c r="F17" s="26">
        <v>179567.1</v>
      </c>
      <c r="G17" s="26">
        <v>92020.3</v>
      </c>
      <c r="H17" s="26">
        <f t="shared" si="0"/>
        <v>51.245634640198567</v>
      </c>
      <c r="I17" s="18"/>
      <c r="J17" s="10"/>
      <c r="K17" s="10"/>
      <c r="L17" s="10"/>
      <c r="M17" s="2"/>
      <c r="N17" s="2"/>
      <c r="O17" s="2"/>
      <c r="P17" s="2"/>
    </row>
    <row r="18" spans="1:16" ht="24.6" customHeight="1" x14ac:dyDescent="0.25">
      <c r="A18" s="17"/>
      <c r="B18" s="23" t="s">
        <v>15</v>
      </c>
      <c r="C18" s="24" t="s">
        <v>0</v>
      </c>
      <c r="D18" s="25">
        <v>23173.8</v>
      </c>
      <c r="E18" s="26">
        <f>8304.9+6451.6+3205</f>
        <v>17961.5</v>
      </c>
      <c r="F18" s="26">
        <v>57241.1</v>
      </c>
      <c r="G18" s="26">
        <v>46370.1</v>
      </c>
      <c r="H18" s="26">
        <f t="shared" si="0"/>
        <v>81.008401306054566</v>
      </c>
      <c r="I18" s="18"/>
      <c r="J18" s="10"/>
      <c r="K18" s="10"/>
      <c r="L18" s="10"/>
      <c r="M18" s="2"/>
      <c r="N18" s="2"/>
      <c r="O18" s="2"/>
      <c r="P18" s="2"/>
    </row>
    <row r="19" spans="1:16" ht="39" customHeight="1" x14ac:dyDescent="0.25">
      <c r="A19" s="17"/>
      <c r="B19" s="23" t="s">
        <v>16</v>
      </c>
      <c r="C19" s="24" t="s">
        <v>0</v>
      </c>
      <c r="D19" s="25">
        <v>3068.4</v>
      </c>
      <c r="E19" s="26">
        <v>433.2</v>
      </c>
      <c r="F19" s="26">
        <v>92183.2</v>
      </c>
      <c r="G19" s="26">
        <v>28944.9</v>
      </c>
      <c r="H19" s="26">
        <f t="shared" si="0"/>
        <v>31.399322219233007</v>
      </c>
      <c r="I19" s="18"/>
      <c r="J19" s="10"/>
      <c r="K19" s="10"/>
      <c r="L19" s="10"/>
      <c r="M19" s="2"/>
      <c r="N19" s="2"/>
      <c r="O19" s="2"/>
      <c r="P19" s="2"/>
    </row>
    <row r="20" spans="1:16" ht="18.600000000000001" customHeight="1" x14ac:dyDescent="0.25">
      <c r="A20" s="17"/>
      <c r="B20" s="23" t="s">
        <v>17</v>
      </c>
      <c r="C20" s="24" t="s">
        <v>0</v>
      </c>
      <c r="D20" s="25">
        <v>117378.3</v>
      </c>
      <c r="E20" s="26">
        <v>35778.800000000003</v>
      </c>
      <c r="F20" s="26">
        <v>2589.5</v>
      </c>
      <c r="G20" s="26">
        <v>0</v>
      </c>
      <c r="H20" s="26"/>
      <c r="I20" s="18"/>
      <c r="J20" s="10"/>
      <c r="K20" s="10"/>
      <c r="L20" s="10"/>
      <c r="M20" s="2"/>
      <c r="N20" s="2"/>
      <c r="O20" s="2"/>
      <c r="P20" s="2"/>
    </row>
    <row r="21" spans="1:16" ht="39.75" customHeight="1" x14ac:dyDescent="0.25">
      <c r="A21" s="17"/>
      <c r="B21" s="23" t="s">
        <v>18</v>
      </c>
      <c r="C21" s="24" t="s">
        <v>0</v>
      </c>
      <c r="D21" s="25">
        <v>3702</v>
      </c>
      <c r="E21" s="26">
        <v>0</v>
      </c>
      <c r="F21" s="26">
        <v>723752.4</v>
      </c>
      <c r="G21" s="26">
        <v>493764.1</v>
      </c>
      <c r="H21" s="26">
        <f t="shared" si="0"/>
        <v>68.222792767250226</v>
      </c>
      <c r="I21" s="18"/>
      <c r="J21" s="10"/>
      <c r="K21" s="10"/>
      <c r="L21" s="10"/>
      <c r="M21" s="2"/>
      <c r="N21" s="2"/>
      <c r="O21" s="2"/>
      <c r="P21" s="2"/>
    </row>
    <row r="22" spans="1:16" ht="52.5" customHeight="1" x14ac:dyDescent="0.25">
      <c r="A22" s="17"/>
      <c r="B22" s="23" t="s">
        <v>19</v>
      </c>
      <c r="C22" s="24" t="s">
        <v>0</v>
      </c>
      <c r="D22" s="25">
        <v>290278.3</v>
      </c>
      <c r="E22" s="26">
        <f>1470+6169.7+328+15480.6</f>
        <v>23448.3</v>
      </c>
      <c r="F22" s="26">
        <v>101769.3</v>
      </c>
      <c r="G22" s="26">
        <v>53251.3</v>
      </c>
      <c r="H22" s="26">
        <f t="shared" si="0"/>
        <v>52.325504842816059</v>
      </c>
      <c r="I22" s="18"/>
      <c r="J22" s="10"/>
      <c r="K22" s="10"/>
      <c r="L22" s="10"/>
      <c r="M22" s="2"/>
      <c r="N22" s="2"/>
      <c r="O22" s="2"/>
      <c r="P22" s="2"/>
    </row>
    <row r="23" spans="1:16" ht="36" customHeight="1" x14ac:dyDescent="0.25">
      <c r="A23" s="17"/>
      <c r="B23" s="23" t="s">
        <v>20</v>
      </c>
      <c r="C23" s="24" t="s">
        <v>0</v>
      </c>
      <c r="D23" s="25">
        <v>143094</v>
      </c>
      <c r="E23" s="26">
        <v>31751.5</v>
      </c>
      <c r="F23" s="26">
        <v>483223.1</v>
      </c>
      <c r="G23" s="26">
        <v>207597.2</v>
      </c>
      <c r="H23" s="26">
        <f t="shared" si="0"/>
        <v>42.960942885387723</v>
      </c>
      <c r="I23" s="18"/>
      <c r="J23" s="10"/>
      <c r="K23" s="10"/>
      <c r="L23" s="10"/>
      <c r="M23" s="2"/>
      <c r="N23" s="2"/>
      <c r="O23" s="2"/>
      <c r="P23" s="2"/>
    </row>
    <row r="24" spans="1:16" ht="35.450000000000003" customHeight="1" x14ac:dyDescent="0.25">
      <c r="A24" s="17"/>
      <c r="B24" s="23" t="s">
        <v>21</v>
      </c>
      <c r="C24" s="24" t="s">
        <v>0</v>
      </c>
      <c r="D24" s="25">
        <v>177727.9</v>
      </c>
      <c r="E24" s="26">
        <v>21866</v>
      </c>
      <c r="F24" s="26">
        <v>155324.20000000001</v>
      </c>
      <c r="G24" s="26">
        <v>84135.4</v>
      </c>
      <c r="H24" s="26">
        <f t="shared" si="0"/>
        <v>54.16760556307387</v>
      </c>
      <c r="I24" s="18"/>
      <c r="J24" s="10"/>
      <c r="K24" s="10"/>
      <c r="L24" s="10"/>
      <c r="M24" s="2"/>
      <c r="N24" s="2"/>
      <c r="O24" s="2"/>
      <c r="P24" s="2"/>
    </row>
    <row r="25" spans="1:16" ht="29.45" customHeight="1" x14ac:dyDescent="0.25">
      <c r="A25" s="17"/>
      <c r="B25" s="23" t="s">
        <v>22</v>
      </c>
      <c r="C25" s="24" t="s">
        <v>0</v>
      </c>
      <c r="D25" s="25">
        <v>97656.9</v>
      </c>
      <c r="E25" s="26">
        <f>37646.6</f>
        <v>37646.6</v>
      </c>
      <c r="F25" s="26">
        <v>5866.7</v>
      </c>
      <c r="G25" s="26">
        <v>1790.8</v>
      </c>
      <c r="H25" s="26">
        <f t="shared" si="0"/>
        <v>30.524826563485437</v>
      </c>
      <c r="I25" s="18"/>
      <c r="J25" s="10"/>
      <c r="K25" s="10"/>
      <c r="L25" s="10"/>
      <c r="M25" s="2"/>
      <c r="N25" s="2"/>
      <c r="O25" s="2"/>
      <c r="P25" s="2"/>
    </row>
    <row r="26" spans="1:16" ht="33" customHeight="1" x14ac:dyDescent="0.25">
      <c r="A26" s="17"/>
      <c r="B26" s="23" t="s">
        <v>28</v>
      </c>
      <c r="C26" s="24"/>
      <c r="D26" s="25"/>
      <c r="E26" s="26"/>
      <c r="F26" s="26">
        <v>688291.9</v>
      </c>
      <c r="G26" s="26">
        <v>332776.8</v>
      </c>
      <c r="H26" s="26">
        <f t="shared" si="0"/>
        <v>48.348208078578288</v>
      </c>
      <c r="I26" s="18"/>
      <c r="J26" s="10"/>
      <c r="K26" s="10"/>
      <c r="L26" s="10"/>
      <c r="M26" s="2"/>
      <c r="N26" s="2"/>
      <c r="O26" s="2"/>
      <c r="P26" s="2"/>
    </row>
    <row r="27" spans="1:16" ht="33" customHeight="1" x14ac:dyDescent="0.25">
      <c r="A27" s="17"/>
      <c r="B27" s="23" t="s">
        <v>23</v>
      </c>
      <c r="C27" s="24"/>
      <c r="D27" s="25"/>
      <c r="E27" s="26"/>
      <c r="F27" s="26">
        <v>12000</v>
      </c>
      <c r="G27" s="26">
        <v>0</v>
      </c>
      <c r="H27" s="26"/>
      <c r="I27" s="18"/>
      <c r="J27" s="10"/>
      <c r="K27" s="10"/>
      <c r="L27" s="10"/>
      <c r="M27" s="2"/>
      <c r="N27" s="2"/>
      <c r="O27" s="2"/>
      <c r="P27" s="2"/>
    </row>
    <row r="28" spans="1:16" ht="34.9" customHeight="1" x14ac:dyDescent="0.25">
      <c r="A28" s="17"/>
      <c r="B28" s="23" t="s">
        <v>24</v>
      </c>
      <c r="C28" s="24"/>
      <c r="D28" s="25"/>
      <c r="E28" s="26"/>
      <c r="F28" s="26">
        <v>35203.5</v>
      </c>
      <c r="G28" s="26">
        <v>3028.6</v>
      </c>
      <c r="H28" s="26">
        <f t="shared" si="0"/>
        <v>8.6031218486798195</v>
      </c>
      <c r="I28" s="18"/>
      <c r="J28" s="10"/>
      <c r="K28" s="10"/>
      <c r="L28" s="10"/>
      <c r="M28" s="2"/>
      <c r="N28" s="2"/>
      <c r="O28" s="2"/>
      <c r="P28" s="2"/>
    </row>
    <row r="29" spans="1:16" ht="34.9" customHeight="1" x14ac:dyDescent="0.25">
      <c r="A29" s="17"/>
      <c r="B29" s="23" t="s">
        <v>29</v>
      </c>
      <c r="C29" s="24"/>
      <c r="D29" s="25"/>
      <c r="E29" s="26"/>
      <c r="F29" s="26">
        <v>12203.3</v>
      </c>
      <c r="G29" s="26">
        <v>7568.3</v>
      </c>
      <c r="H29" s="26">
        <f>G29/F29*100</f>
        <v>62.018470413740559</v>
      </c>
      <c r="I29" s="18"/>
      <c r="J29" s="10"/>
      <c r="K29" s="10"/>
      <c r="L29" s="10"/>
      <c r="M29" s="2"/>
      <c r="N29" s="2"/>
      <c r="O29" s="2"/>
      <c r="P29" s="2"/>
    </row>
    <row r="30" spans="1:16" s="27" customFormat="1" ht="20.65" customHeight="1" x14ac:dyDescent="0.25">
      <c r="A30" s="18"/>
      <c r="B30" s="23" t="s">
        <v>7</v>
      </c>
      <c r="C30" s="20"/>
      <c r="D30" s="21"/>
      <c r="E30" s="22">
        <v>155426</v>
      </c>
      <c r="F30" s="26">
        <v>336904.7</v>
      </c>
      <c r="G30" s="26">
        <v>23959.4</v>
      </c>
      <c r="H30" s="26">
        <f>G30/F30*100</f>
        <v>7.111625334998295</v>
      </c>
      <c r="I30" s="18"/>
      <c r="J30" s="10"/>
      <c r="K30" s="10"/>
      <c r="L30" s="10"/>
      <c r="M30" s="10"/>
      <c r="N30" s="10"/>
      <c r="O30" s="10"/>
      <c r="P30" s="10"/>
    </row>
    <row r="31" spans="1:16" ht="19.5" customHeight="1" x14ac:dyDescent="0.3">
      <c r="B31" s="29" t="s">
        <v>4</v>
      </c>
      <c r="C31" s="30"/>
      <c r="D31" s="30"/>
      <c r="E31" s="28">
        <f>E30+E10</f>
        <v>2829977.2</v>
      </c>
      <c r="F31" s="28">
        <f>F30+F10+F29</f>
        <v>7132914.2999999998</v>
      </c>
      <c r="G31" s="28">
        <f>G30+G29+G10</f>
        <v>4276915.1999999993</v>
      </c>
      <c r="H31" s="22">
        <f>G31/F31*100</f>
        <v>59.960277386201035</v>
      </c>
    </row>
  </sheetData>
  <mergeCells count="11">
    <mergeCell ref="F5:L5"/>
    <mergeCell ref="B3:H3"/>
    <mergeCell ref="F2:H2"/>
    <mergeCell ref="E7:E8"/>
    <mergeCell ref="B7:B8"/>
    <mergeCell ref="C7:C8"/>
    <mergeCell ref="D7:D8"/>
    <mergeCell ref="F7:F8"/>
    <mergeCell ref="G7:G8"/>
    <mergeCell ref="H7:H8"/>
    <mergeCell ref="G6:H6"/>
  </mergeCells>
  <pageMargins left="0" right="0" top="0" bottom="0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Бюджетная смета</vt:lpstr>
      <vt:lpstr>'Бюджетная смета'!Заголовки_для_печати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Скударева Надежда Анатольевна</cp:lastModifiedBy>
  <cp:lastPrinted>2021-10-21T13:36:49Z</cp:lastPrinted>
  <dcterms:created xsi:type="dcterms:W3CDTF">2018-10-23T12:02:08Z</dcterms:created>
  <dcterms:modified xsi:type="dcterms:W3CDTF">2021-10-21T14:02:36Z</dcterms:modified>
</cp:coreProperties>
</file>