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ИСПОЛНЕНИЕ БЮДЖЕТА\2024\2 квартал 2024 г\Открытый бюджет\"/>
    </mc:Choice>
  </mc:AlternateContent>
  <bookViews>
    <workbookView xWindow="0" yWindow="0" windowWidth="28800" windowHeight="12300"/>
  </bookViews>
  <sheets>
    <sheet name="Исполнение мун программ" sheetId="3" r:id="rId1"/>
  </sheets>
  <definedNames>
    <definedName name="_xlnm.Print_Titles" localSheetId="0">'Исполнение мун программ'!$7:$9</definedName>
  </definedNames>
  <calcPr calcId="162913"/>
</workbook>
</file>

<file path=xl/calcChain.xml><?xml version="1.0" encoding="utf-8"?>
<calcChain xmlns="http://schemas.openxmlformats.org/spreadsheetml/2006/main">
  <c r="I48" i="3" l="1"/>
  <c r="I36" i="3"/>
  <c r="I30" i="3"/>
  <c r="J47" i="3"/>
  <c r="J48" i="3"/>
  <c r="J36" i="3"/>
  <c r="J30" i="3"/>
  <c r="L30" i="3"/>
  <c r="L39" i="3"/>
  <c r="L38" i="3"/>
  <c r="F51" i="3" l="1"/>
  <c r="G51" i="3"/>
  <c r="H51" i="3"/>
  <c r="J51" i="3" l="1"/>
  <c r="I51" i="3"/>
  <c r="L50" i="3"/>
  <c r="L46" i="3"/>
  <c r="L44" i="3"/>
  <c r="L43" i="3"/>
  <c r="L42" i="3"/>
  <c r="L41" i="3"/>
  <c r="L37" i="3"/>
  <c r="L35" i="3"/>
  <c r="L33" i="3"/>
  <c r="L34" i="3"/>
  <c r="L32" i="3"/>
  <c r="L31" i="3"/>
  <c r="J50" i="3"/>
  <c r="I50" i="3"/>
  <c r="K29" i="3"/>
  <c r="K51" i="3" s="1"/>
  <c r="L51" i="3" s="1"/>
  <c r="F29" i="3" l="1"/>
  <c r="I31" i="3" l="1"/>
  <c r="I32" i="3"/>
  <c r="I33" i="3"/>
  <c r="I34" i="3"/>
  <c r="I35" i="3"/>
  <c r="I37" i="3"/>
  <c r="I38" i="3"/>
  <c r="I39" i="3"/>
  <c r="I41" i="3"/>
  <c r="I42" i="3"/>
  <c r="I43" i="3"/>
  <c r="I44" i="3"/>
  <c r="I46" i="3"/>
  <c r="I49" i="3"/>
  <c r="J31" i="3"/>
  <c r="J32" i="3"/>
  <c r="J33" i="3"/>
  <c r="J34" i="3"/>
  <c r="J35" i="3"/>
  <c r="J37" i="3"/>
  <c r="J38" i="3"/>
  <c r="J39" i="3"/>
  <c r="J41" i="3"/>
  <c r="J42" i="3"/>
  <c r="J43" i="3"/>
  <c r="J44" i="3"/>
  <c r="J46" i="3"/>
  <c r="J49" i="3"/>
  <c r="L49" i="3" l="1"/>
  <c r="G29" i="3"/>
  <c r="H29" i="3"/>
  <c r="L29" i="3" s="1"/>
  <c r="I29" i="3" l="1"/>
  <c r="J29" i="3"/>
  <c r="E45" i="3"/>
  <c r="E42" i="3"/>
  <c r="E38" i="3"/>
  <c r="E37" i="3"/>
  <c r="E35" i="3"/>
  <c r="E29" i="3" l="1"/>
  <c r="E51" i="3" s="1"/>
</calcChain>
</file>

<file path=xl/sharedStrings.xml><?xml version="1.0" encoding="utf-8"?>
<sst xmlns="http://schemas.openxmlformats.org/spreadsheetml/2006/main" count="80" uniqueCount="56">
  <si>
    <t/>
  </si>
  <si>
    <t>Уточненный план</t>
  </si>
  <si>
    <t>КВР</t>
  </si>
  <si>
    <t xml:space="preserve">Наименование </t>
  </si>
  <si>
    <t xml:space="preserve">ВСЕГО  </t>
  </si>
  <si>
    <t>Исполнено за 1 квртал 2017 г.</t>
  </si>
  <si>
    <t>Расходы по муниципальным программам всего:</t>
  </si>
  <si>
    <t>Непрограммные расходы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</si>
  <si>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</si>
  <si>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</si>
  <si>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</si>
  <si>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</si>
  <si>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</si>
  <si>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</si>
  <si>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</si>
  <si>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</si>
  <si>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</si>
  <si>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</si>
  <si>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</si>
  <si>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</si>
  <si>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</si>
  <si>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"Переселение граждан из аварийного жилищного фонда"</t>
  </si>
  <si>
    <t>Муниципальная программа "Формирование современной комфортной городской среды"</t>
  </si>
  <si>
    <t>Руководство и управление в сфере установленных функций органов местного самоуправления</t>
  </si>
  <si>
    <t>Муниципальная программа «Развитие системы образования и воспитания в Воскресенском муниципальном районе»</t>
  </si>
  <si>
    <t>Муниципальная программа «Развитие физической культуры, спорта, молодежной политики и создание условий для формирования здорового образа жизни в Воскресенском муниципальном районе»</t>
  </si>
  <si>
    <t>Муниципальная программа «Сохранение и развитие культуры Воскресенского муниципального района»</t>
  </si>
  <si>
    <t>Муниципальная программа «Развитие  предпринимательства в Воскресенском муниципальном районе» </t>
  </si>
  <si>
    <t>Муниципальная программа «Развитие и функционирование дорожно-транспортного комплекса  на территории Воскресенского муниципального района» </t>
  </si>
  <si>
    <t>Муниципальная программа « Безопасность в Воскресенском муниципальном районе» </t>
  </si>
  <si>
    <t>Муниципальная программа «Управление муниципальным имуществом и финансами Воскресенского муниципального района» </t>
  </si>
  <si>
    <t>Муниципальная программа «Повышение эффективности местного самоуправления  в Воскресенском муниципальном районе»</t>
  </si>
  <si>
    <t>Муниципальная программа «Экология и окружающая среда Воскресенского муниципального района Московской области» </t>
  </si>
  <si>
    <t xml:space="preserve">Муниципальная программа «Жилище» </t>
  </si>
  <si>
    <t>Муниципальная программа «Развитие сельского хозяйства в Воскресенском муниципальном районе»</t>
  </si>
  <si>
    <t>Муниципальная программа "Содержание и развитие инженерной инфраструктуры и энергоэффективности в Воскресенском муниципальном районе»</t>
  </si>
  <si>
    <t>Муниципальная программа «Социальная защита в Воскресенском муниципальном районе»</t>
  </si>
  <si>
    <t>Муниципальная программа «Формирование современной  комфортной городской среды»</t>
  </si>
  <si>
    <t>Муниципальная программа «Цифровое муниципальное образование (Воскресенский муниципальный район)» </t>
  </si>
  <si>
    <t>Муниципальная программа "Здравоохранение"</t>
  </si>
  <si>
    <t>Муниципальная программа "Культура и туризм"</t>
  </si>
  <si>
    <t>Муниципальная программа "Развитие инженерной инфраструктуры, энергоэффективности и отрасли обращения с отходами"</t>
  </si>
  <si>
    <t>* Наименование муниципальных программ указано в соответствии с Перечнем муниципальных программ</t>
  </si>
  <si>
    <t xml:space="preserve">Расходы по муниципальным программам всего*: </t>
  </si>
  <si>
    <t>Муниципальная программа "Строительство и капитальный ремонт  объектов социальной инфраструктуры"</t>
  </si>
  <si>
    <t>Темп роста к соответствующему периоду прошлого года, %</t>
  </si>
  <si>
    <t>-</t>
  </si>
  <si>
    <t>Процент исполнения уточненных плановых назначений в соответствии с отчетом об исполнении бюджета, %</t>
  </si>
  <si>
    <t>Процент исполнения годовых плановых назначений в соответствии с Решением о бюджете  от 11.12.2023                  № 873/116                       (с изменениями от 29.01.2024 № 900/121), %</t>
  </si>
  <si>
    <t>Годовые плановые назначения на 2024 год в соответствии с Решением о бюджете от 11.12.2023                  № 873/116                       (с изменениями от 29.01.2024 № 900/121), тыс.руб.</t>
  </si>
  <si>
    <t xml:space="preserve">Сведения об исполнении бюджета городского округа Воскресенск Московской области по расходам                                                                                                                                                            в разрезе муниципальных программ за 1 полугодие 2024 года в сравнении с запланированными значениями, утвержденными решением о бюджете,  и в  сравнении с плановыми значениями согласно отчета об исполнении бюджета, и отклонении от них, в том числе в сравнении с соответствующим периодом прошлого года                                                                           </t>
  </si>
  <si>
    <t>Уточненные плановые назначения на 2024 год в соответствии с отчетом об исполнении бюджета на 01.07.2024, тыс.руб.</t>
  </si>
  <si>
    <t xml:space="preserve">Фактически исполнено                       за 1 полугодие 2024 года, тыс.руб. </t>
  </si>
  <si>
    <t>Фактическое исполнение за 1 полугодие 2023 года, тыс.руб.</t>
  </si>
  <si>
    <t>более 7,5 раз</t>
  </si>
  <si>
    <t>более 10,5 раз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</si>
</sst>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;[Red]\-#,##0.0;0.0"/>
    <numFmt numFmtId="165" formatCode="000;;"/>
    <numFmt numFmtId="166" formatCode="#,##0.0_ ;[Red]\-#,##0.0\ 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8">
    <xf numFmtId="0" fontId="0" fillId="0" borderId="0" xfId="0"/>
    <xf numFmtId="0" fontId="3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Fo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4" fillId="0" borderId="0" xfId="1" applyFont="1"/>
    <xf numFmtId="0" fontId="3" fillId="0" borderId="0" xfId="1" applyNumberFormat="1" applyFont="1" applyFill="1" applyAlignment="1" applyProtection="1">
      <alignment horizontal="left" vertical="center"/>
      <protection hidden="1"/>
    </xf>
    <xf numFmtId="0" fontId="7" fillId="0" borderId="0" xfId="1" applyNumberFormat="1" applyFont="1" applyFill="1" applyAlignment="1" applyProtection="1">
      <alignment horizontal="left" vertical="center"/>
      <protection hidden="1"/>
    </xf>
    <xf numFmtId="0" fontId="8" fillId="0" borderId="0" xfId="1" applyNumberFormat="1" applyFont="1" applyFill="1" applyAlignment="1" applyProtection="1">
      <protection hidden="1"/>
    </xf>
    <xf numFmtId="0" fontId="10" fillId="0" borderId="0" xfId="1" applyNumberFormat="1" applyFont="1" applyFill="1" applyAlignment="1" applyProtection="1">
      <alignment horizontal="center" vertical="center" wrapText="1"/>
      <protection hidden="1"/>
    </xf>
    <xf numFmtId="0" fontId="10" fillId="0" borderId="0" xfId="1" applyNumberFormat="1" applyFont="1" applyFill="1" applyAlignment="1" applyProtection="1">
      <alignment horizontal="center" vertical="center"/>
      <protection hidden="1"/>
    </xf>
    <xf numFmtId="0" fontId="11" fillId="0" borderId="0" xfId="1" applyFont="1" applyProtection="1">
      <protection hidden="1"/>
    </xf>
    <xf numFmtId="0" fontId="10" fillId="0" borderId="0" xfId="1" applyNumberFormat="1" applyFont="1" applyFill="1" applyAlignment="1" applyProtection="1">
      <alignment horizontal="left" vertical="center" wrapText="1"/>
      <protection hidden="1"/>
    </xf>
    <xf numFmtId="0" fontId="11" fillId="0" borderId="0" xfId="1" applyNumberFormat="1" applyFont="1" applyFill="1" applyAlignment="1" applyProtection="1">
      <protection hidden="1"/>
    </xf>
    <xf numFmtId="0" fontId="13" fillId="0" borderId="0" xfId="1" applyFont="1" applyProtection="1">
      <protection hidden="1"/>
    </xf>
    <xf numFmtId="0" fontId="13" fillId="0" borderId="0" xfId="1" applyFont="1"/>
    <xf numFmtId="0" fontId="9" fillId="0" borderId="0" xfId="1" applyNumberFormat="1" applyFont="1" applyFill="1" applyBorder="1" applyAlignment="1" applyProtection="1">
      <alignment horizontal="center" vertical="center"/>
      <protection hidden="1"/>
    </xf>
    <xf numFmtId="0" fontId="13" fillId="0" borderId="0" xfId="1" applyNumberFormat="1" applyFont="1" applyFill="1" applyBorder="1" applyAlignment="1" applyProtection="1">
      <protection hidden="1"/>
    </xf>
    <xf numFmtId="0" fontId="7" fillId="0" borderId="0" xfId="1" applyNumberFormat="1" applyFont="1" applyFill="1" applyBorder="1" applyAlignment="1" applyProtection="1">
      <protection hidden="1"/>
    </xf>
    <xf numFmtId="0" fontId="11" fillId="0" borderId="0" xfId="1" applyNumberFormat="1" applyFont="1" applyFill="1" applyBorder="1" applyAlignment="1" applyProtection="1">
      <protection hidden="1"/>
    </xf>
    <xf numFmtId="0" fontId="4" fillId="0" borderId="1" xfId="1" applyNumberFormat="1" applyFont="1" applyFill="1" applyBorder="1" applyAlignment="1" applyProtection="1">
      <alignment horizontal="center" vertical="center"/>
      <protection hidden="1"/>
    </xf>
    <xf numFmtId="0" fontId="12" fillId="0" borderId="1" xfId="2" applyFont="1" applyBorder="1"/>
    <xf numFmtId="0" fontId="12" fillId="0" borderId="1" xfId="2" applyNumberFormat="1" applyFont="1" applyFill="1" applyBorder="1" applyAlignment="1" applyProtection="1">
      <alignment wrapText="1"/>
      <protection hidden="1"/>
    </xf>
    <xf numFmtId="165" fontId="12" fillId="0" borderId="1" xfId="1" applyNumberFormat="1" applyFont="1" applyFill="1" applyBorder="1" applyAlignment="1" applyProtection="1">
      <alignment horizontal="center" vertical="center"/>
      <protection hidden="1"/>
    </xf>
    <xf numFmtId="164" fontId="12" fillId="0" borderId="1" xfId="1" applyNumberFormat="1" applyFont="1" applyFill="1" applyBorder="1" applyAlignment="1" applyProtection="1">
      <alignment horizontal="right" vertical="center"/>
      <protection hidden="1"/>
    </xf>
    <xf numFmtId="164" fontId="12" fillId="0" borderId="1" xfId="1" applyNumberFormat="1" applyFont="1" applyFill="1" applyBorder="1" applyAlignment="1" applyProtection="1">
      <alignment horizontal="center" vertical="center"/>
      <protection hidden="1"/>
    </xf>
    <xf numFmtId="0" fontId="13" fillId="0" borderId="1" xfId="2" applyNumberFormat="1" applyFont="1" applyFill="1" applyBorder="1" applyAlignment="1" applyProtection="1">
      <alignment wrapText="1"/>
      <protection hidden="1"/>
    </xf>
    <xf numFmtId="165" fontId="13" fillId="0" borderId="1" xfId="1" applyNumberFormat="1" applyFont="1" applyFill="1" applyBorder="1" applyAlignment="1" applyProtection="1">
      <alignment horizontal="center" vertical="center"/>
      <protection hidden="1"/>
    </xf>
    <xf numFmtId="164" fontId="13" fillId="0" borderId="1" xfId="1" applyNumberFormat="1" applyFont="1" applyFill="1" applyBorder="1" applyAlignment="1" applyProtection="1">
      <alignment horizontal="right" vertical="center"/>
      <protection hidden="1"/>
    </xf>
    <xf numFmtId="164" fontId="13" fillId="0" borderId="1" xfId="1" applyNumberFormat="1" applyFont="1" applyFill="1" applyBorder="1" applyAlignment="1" applyProtection="1">
      <alignment horizontal="center" vertical="center"/>
      <protection hidden="1"/>
    </xf>
    <xf numFmtId="0" fontId="13" fillId="0" borderId="1" xfId="1" applyNumberFormat="1" applyFont="1" applyFill="1" applyBorder="1" applyAlignment="1" applyProtection="1">
      <alignment wrapText="1"/>
      <protection hidden="1"/>
    </xf>
    <xf numFmtId="0" fontId="7" fillId="0" borderId="0" xfId="1" applyFont="1"/>
    <xf numFmtId="165" fontId="10" fillId="0" borderId="1" xfId="1" applyNumberFormat="1" applyFont="1" applyFill="1" applyBorder="1" applyAlignment="1" applyProtection="1">
      <alignment horizontal="center" vertical="center"/>
      <protection hidden="1"/>
    </xf>
    <xf numFmtId="164" fontId="10" fillId="0" borderId="1" xfId="1" applyNumberFormat="1" applyFont="1" applyFill="1" applyBorder="1" applyAlignment="1" applyProtection="1">
      <alignment horizontal="right" vertical="center"/>
      <protection hidden="1"/>
    </xf>
    <xf numFmtId="164" fontId="10" fillId="0" borderId="1" xfId="1" applyNumberFormat="1" applyFont="1" applyFill="1" applyBorder="1" applyAlignment="1" applyProtection="1">
      <alignment horizontal="center" vertical="center"/>
      <protection hidden="1"/>
    </xf>
    <xf numFmtId="164" fontId="11" fillId="0" borderId="1" xfId="1" applyNumberFormat="1" applyFont="1" applyFill="1" applyBorder="1" applyAlignment="1" applyProtection="1">
      <alignment horizontal="center" vertical="center"/>
      <protection hidden="1"/>
    </xf>
    <xf numFmtId="165" fontId="11" fillId="0" borderId="1" xfId="1" applyNumberFormat="1" applyFont="1" applyFill="1" applyBorder="1" applyAlignment="1" applyProtection="1">
      <alignment horizontal="center" vertical="center"/>
      <protection hidden="1"/>
    </xf>
    <xf numFmtId="164" fontId="11" fillId="0" borderId="1" xfId="1" applyNumberFormat="1" applyFont="1" applyFill="1" applyBorder="1" applyAlignment="1" applyProtection="1">
      <alignment horizontal="right" vertical="center"/>
      <protection hidden="1"/>
    </xf>
    <xf numFmtId="0" fontId="10" fillId="0" borderId="1" xfId="1" applyNumberFormat="1" applyFont="1" applyFill="1" applyBorder="1" applyAlignment="1" applyProtection="1">
      <alignment vertical="center" wrapText="1"/>
      <protection hidden="1"/>
    </xf>
    <xf numFmtId="0" fontId="11" fillId="0" borderId="1" xfId="1" applyNumberFormat="1" applyFont="1" applyFill="1" applyBorder="1" applyAlignment="1" applyProtection="1">
      <alignment vertical="center" wrapText="1"/>
      <protection hidden="1"/>
    </xf>
    <xf numFmtId="0" fontId="10" fillId="0" borderId="1" xfId="1" applyFont="1" applyBorder="1" applyAlignment="1">
      <alignment vertical="center"/>
    </xf>
    <xf numFmtId="0" fontId="11" fillId="0" borderId="1" xfId="1" applyFont="1" applyBorder="1" applyAlignment="1">
      <alignment vertical="center"/>
    </xf>
    <xf numFmtId="166" fontId="10" fillId="0" borderId="1" xfId="1" applyNumberFormat="1" applyFont="1" applyBorder="1" applyAlignment="1">
      <alignment horizontal="center" vertical="center"/>
    </xf>
    <xf numFmtId="49" fontId="11" fillId="0" borderId="1" xfId="1" applyNumberFormat="1" applyFont="1" applyFill="1" applyBorder="1" applyAlignment="1" applyProtection="1">
      <alignment horizontal="center" vertical="center"/>
      <protection hidden="1"/>
    </xf>
    <xf numFmtId="0" fontId="3" fillId="2" borderId="0" xfId="1" applyNumberFormat="1" applyFont="1" applyFill="1" applyAlignment="1" applyProtection="1">
      <alignment horizontal="center" vertical="center" wrapText="1"/>
      <protection hidden="1"/>
    </xf>
    <xf numFmtId="0" fontId="10" fillId="2" borderId="0" xfId="1" applyNumberFormat="1" applyFont="1" applyFill="1" applyAlignment="1" applyProtection="1">
      <alignment horizontal="center" vertical="center" wrapText="1"/>
      <protection hidden="1"/>
    </xf>
    <xf numFmtId="0" fontId="10" fillId="2" borderId="0" xfId="1" applyNumberFormat="1" applyFont="1" applyFill="1" applyAlignment="1" applyProtection="1">
      <alignment horizontal="center" vertical="center"/>
      <protection hidden="1"/>
    </xf>
    <xf numFmtId="0" fontId="4" fillId="2" borderId="1" xfId="1" applyNumberFormat="1" applyFont="1" applyFill="1" applyBorder="1" applyAlignment="1" applyProtection="1">
      <alignment horizontal="center" vertical="center"/>
      <protection hidden="1"/>
    </xf>
    <xf numFmtId="164" fontId="12" fillId="2" borderId="1" xfId="1" applyNumberFormat="1" applyFont="1" applyFill="1" applyBorder="1" applyAlignment="1" applyProtection="1">
      <alignment horizontal="center" vertical="center"/>
      <protection hidden="1"/>
    </xf>
    <xf numFmtId="164" fontId="13" fillId="2" borderId="1" xfId="1" applyNumberFormat="1" applyFont="1" applyFill="1" applyBorder="1" applyAlignment="1" applyProtection="1">
      <alignment horizontal="center" vertical="center"/>
      <protection hidden="1"/>
    </xf>
    <xf numFmtId="164" fontId="10" fillId="2" borderId="1" xfId="1" applyNumberFormat="1" applyFont="1" applyFill="1" applyBorder="1" applyAlignment="1" applyProtection="1">
      <alignment horizontal="center" vertical="center"/>
      <protection hidden="1"/>
    </xf>
    <xf numFmtId="164" fontId="11" fillId="2" borderId="1" xfId="1" applyNumberFormat="1" applyFont="1" applyFill="1" applyBorder="1" applyAlignment="1" applyProtection="1">
      <alignment horizontal="center" vertical="center"/>
      <protection hidden="1"/>
    </xf>
    <xf numFmtId="166" fontId="10" fillId="2" borderId="1" xfId="1" applyNumberFormat="1" applyFont="1" applyFill="1" applyBorder="1" applyAlignment="1">
      <alignment horizontal="center" vertical="center"/>
    </xf>
    <xf numFmtId="0" fontId="4" fillId="2" borderId="0" xfId="1" applyFont="1" applyFill="1"/>
    <xf numFmtId="0" fontId="8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3" xfId="0" applyFont="1" applyBorder="1" applyAlignment="1">
      <alignment horizontal="center" vertical="center" wrapText="1"/>
    </xf>
    <xf numFmtId="0" fontId="15" fillId="0" borderId="0" xfId="1" applyFont="1" applyAlignment="1"/>
    <xf numFmtId="0" fontId="0" fillId="0" borderId="0" xfId="0" applyAlignment="1"/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6" fillId="0" borderId="0" xfId="3" applyFont="1" applyAlignment="1" applyProtection="1">
      <alignment horizontal="right" wrapText="1"/>
      <protection hidden="1"/>
    </xf>
    <xf numFmtId="0" fontId="12" fillId="0" borderId="0" xfId="1" applyNumberFormat="1" applyFont="1" applyFill="1" applyAlignment="1" applyProtection="1">
      <alignment horizontal="center" vertical="center" wrapText="1"/>
      <protection hidden="1"/>
    </xf>
    <xf numFmtId="0" fontId="14" fillId="0" borderId="0" xfId="1" applyNumberFormat="1" applyFont="1" applyFill="1" applyAlignment="1" applyProtection="1">
      <alignment horizontal="left" wrapText="1"/>
      <protection hidden="1"/>
    </xf>
    <xf numFmtId="0" fontId="11" fillId="0" borderId="0" xfId="1" applyNumberFormat="1" applyFont="1" applyFill="1" applyAlignment="1" applyProtection="1">
      <alignment horizontal="left" wrapText="1"/>
      <protection hidden="1"/>
    </xf>
    <xf numFmtId="0" fontId="11" fillId="0" borderId="0" xfId="1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 applyProtection="1">
      <alignment horizontal="center" vertical="center"/>
      <protection hidden="1"/>
    </xf>
    <xf numFmtId="0" fontId="8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8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2"/>
    <cellStyle name="Обычный 2 3" xfId="3"/>
    <cellStyle name="Обычный 2 4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showGridLines="0" tabSelected="1" topLeftCell="A3" zoomScaleNormal="100" workbookViewId="0">
      <selection activeCell="K32" sqref="K32"/>
    </sheetView>
  </sheetViews>
  <sheetFormatPr defaultColWidth="8.85546875" defaultRowHeight="12.75" x14ac:dyDescent="0.2"/>
  <cols>
    <col min="1" max="1" width="6.28515625" style="4" customWidth="1"/>
    <col min="2" max="2" width="82" style="4" customWidth="1"/>
    <col min="3" max="3" width="4" style="4" hidden="1" customWidth="1"/>
    <col min="4" max="4" width="15.140625" style="4" hidden="1" customWidth="1"/>
    <col min="5" max="5" width="13.28515625" style="4" hidden="1" customWidth="1"/>
    <col min="6" max="6" width="18.7109375" style="52" customWidth="1"/>
    <col min="7" max="7" width="21.85546875" style="4" customWidth="1"/>
    <col min="8" max="8" width="17.5703125" style="4" customWidth="1"/>
    <col min="9" max="9" width="17.28515625" style="4" customWidth="1"/>
    <col min="10" max="10" width="18.42578125" style="4" customWidth="1"/>
    <col min="11" max="11" width="17.42578125" style="4" customWidth="1"/>
    <col min="12" max="12" width="17" style="4" customWidth="1"/>
    <col min="13" max="13" width="2.85546875" style="4" customWidth="1"/>
    <col min="14" max="20" width="0.5703125" style="4" customWidth="1"/>
    <col min="21" max="255" width="9.140625" style="4" customWidth="1"/>
    <col min="256" max="16384" width="8.85546875" style="4"/>
  </cols>
  <sheetData>
    <row r="1" spans="1:20" ht="409.6" hidden="1" customHeight="1" x14ac:dyDescent="0.2">
      <c r="A1" s="1"/>
      <c r="B1" s="1"/>
      <c r="C1" s="1"/>
      <c r="D1" s="1"/>
      <c r="E1" s="1"/>
      <c r="F1" s="43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3"/>
    </row>
    <row r="2" spans="1:20" x14ac:dyDescent="0.2">
      <c r="A2" s="5"/>
      <c r="B2" s="1"/>
      <c r="C2" s="1"/>
      <c r="D2" s="1"/>
      <c r="E2" s="1"/>
      <c r="F2" s="43"/>
      <c r="G2" s="1"/>
      <c r="H2" s="59"/>
      <c r="I2" s="59"/>
      <c r="J2" s="59"/>
      <c r="K2" s="59"/>
      <c r="L2" s="59"/>
      <c r="M2" s="1"/>
      <c r="N2" s="1"/>
      <c r="O2" s="1"/>
      <c r="P2" s="1"/>
      <c r="Q2" s="2"/>
      <c r="R2" s="2"/>
      <c r="S2" s="2"/>
      <c r="T2" s="3"/>
    </row>
    <row r="3" spans="1:20" ht="60.6" customHeight="1" x14ac:dyDescent="0.2">
      <c r="A3" s="5"/>
      <c r="B3" s="60" t="s">
        <v>50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8"/>
      <c r="N3" s="8"/>
      <c r="O3" s="8"/>
      <c r="P3" s="8"/>
      <c r="Q3" s="2"/>
      <c r="R3" s="2"/>
      <c r="S3" s="2"/>
      <c r="T3" s="3"/>
    </row>
    <row r="4" spans="1:20" ht="4.1500000000000004" customHeight="1" x14ac:dyDescent="0.25">
      <c r="A4" s="5"/>
      <c r="B4" s="9"/>
      <c r="C4" s="9"/>
      <c r="D4" s="9"/>
      <c r="E4" s="8"/>
      <c r="F4" s="44"/>
      <c r="G4" s="8"/>
      <c r="H4" s="8"/>
      <c r="I4" s="8"/>
      <c r="J4" s="8"/>
      <c r="K4" s="8"/>
      <c r="L4" s="8"/>
      <c r="M4" s="10"/>
      <c r="N4" s="10"/>
      <c r="O4" s="10"/>
      <c r="P4" s="10"/>
      <c r="Q4" s="2"/>
      <c r="R4" s="2"/>
      <c r="S4" s="2"/>
      <c r="T4" s="3"/>
    </row>
    <row r="5" spans="1:20" ht="12.6" customHeight="1" x14ac:dyDescent="0.25">
      <c r="A5" s="5"/>
      <c r="B5" s="9"/>
      <c r="C5" s="9"/>
      <c r="D5" s="9"/>
      <c r="E5" s="9"/>
      <c r="F5" s="45"/>
      <c r="G5" s="9"/>
      <c r="H5" s="61"/>
      <c r="I5" s="61"/>
      <c r="J5" s="61"/>
      <c r="K5" s="61"/>
      <c r="L5" s="61"/>
      <c r="M5" s="62"/>
      <c r="N5" s="62"/>
      <c r="O5" s="62"/>
      <c r="P5" s="62"/>
      <c r="Q5" s="2"/>
      <c r="R5" s="2"/>
      <c r="S5" s="2"/>
      <c r="T5" s="3"/>
    </row>
    <row r="6" spans="1:20" ht="0.75" customHeight="1" x14ac:dyDescent="0.25">
      <c r="A6" s="6"/>
      <c r="B6" s="11"/>
      <c r="C6" s="11"/>
      <c r="D6" s="11"/>
      <c r="E6" s="8"/>
      <c r="F6" s="44"/>
      <c r="G6" s="8"/>
      <c r="H6" s="8"/>
      <c r="I6" s="8"/>
      <c r="J6" s="8"/>
      <c r="K6" s="63"/>
      <c r="L6" s="63"/>
      <c r="M6" s="10"/>
      <c r="N6" s="10"/>
      <c r="O6" s="10"/>
      <c r="P6" s="10"/>
      <c r="Q6" s="2"/>
      <c r="R6" s="2"/>
      <c r="S6" s="2"/>
      <c r="T6" s="3"/>
    </row>
    <row r="7" spans="1:20" ht="18" customHeight="1" x14ac:dyDescent="0.25">
      <c r="A7" s="7"/>
      <c r="B7" s="64" t="s">
        <v>3</v>
      </c>
      <c r="C7" s="65" t="s">
        <v>2</v>
      </c>
      <c r="D7" s="65" t="s">
        <v>1</v>
      </c>
      <c r="E7" s="65" t="s">
        <v>5</v>
      </c>
      <c r="F7" s="57" t="s">
        <v>49</v>
      </c>
      <c r="G7" s="65" t="s">
        <v>51</v>
      </c>
      <c r="H7" s="65" t="s">
        <v>52</v>
      </c>
      <c r="I7" s="66" t="s">
        <v>48</v>
      </c>
      <c r="J7" s="53" t="s">
        <v>47</v>
      </c>
      <c r="K7" s="65" t="s">
        <v>53</v>
      </c>
      <c r="L7" s="65" t="s">
        <v>45</v>
      </c>
      <c r="M7" s="12"/>
      <c r="N7" s="10"/>
      <c r="O7" s="10"/>
      <c r="P7" s="10"/>
      <c r="Q7" s="2"/>
      <c r="R7" s="2"/>
      <c r="S7" s="2"/>
      <c r="T7" s="2"/>
    </row>
    <row r="8" spans="1:20" ht="92.25" customHeight="1" x14ac:dyDescent="0.25">
      <c r="A8" s="7"/>
      <c r="B8" s="64"/>
      <c r="C8" s="65"/>
      <c r="D8" s="65"/>
      <c r="E8" s="65"/>
      <c r="F8" s="58"/>
      <c r="G8" s="65"/>
      <c r="H8" s="65"/>
      <c r="I8" s="66"/>
      <c r="J8" s="54"/>
      <c r="K8" s="65"/>
      <c r="L8" s="67"/>
      <c r="M8" s="12"/>
      <c r="N8" s="10"/>
      <c r="O8" s="10"/>
      <c r="P8" s="10"/>
      <c r="Q8" s="2"/>
      <c r="R8" s="2"/>
      <c r="S8" s="2"/>
      <c r="T8" s="2"/>
    </row>
    <row r="9" spans="1:20" ht="13.15" customHeight="1" x14ac:dyDescent="0.25">
      <c r="A9" s="15"/>
      <c r="B9" s="19">
        <v>1</v>
      </c>
      <c r="C9" s="19">
        <v>3</v>
      </c>
      <c r="D9" s="19">
        <v>4</v>
      </c>
      <c r="E9" s="19">
        <v>4</v>
      </c>
      <c r="F9" s="46">
        <v>2</v>
      </c>
      <c r="G9" s="19">
        <v>3</v>
      </c>
      <c r="H9" s="19">
        <v>4</v>
      </c>
      <c r="I9" s="19">
        <v>5</v>
      </c>
      <c r="J9" s="19">
        <v>6</v>
      </c>
      <c r="K9" s="19">
        <v>7</v>
      </c>
      <c r="L9" s="19">
        <v>8</v>
      </c>
      <c r="M9" s="12"/>
      <c r="N9" s="10"/>
      <c r="O9" s="10"/>
      <c r="P9" s="10"/>
      <c r="Q9" s="2"/>
      <c r="R9" s="2"/>
      <c r="S9" s="2"/>
      <c r="T9" s="2"/>
    </row>
    <row r="10" spans="1:20" s="14" customFormat="1" ht="24.75" hidden="1" customHeight="1" x14ac:dyDescent="0.3">
      <c r="A10" s="16"/>
      <c r="B10" s="21" t="s">
        <v>6</v>
      </c>
      <c r="C10" s="22"/>
      <c r="D10" s="23"/>
      <c r="E10" s="24"/>
      <c r="F10" s="47"/>
      <c r="G10" s="24">
        <v>0</v>
      </c>
      <c r="H10" s="24">
        <v>0</v>
      </c>
      <c r="I10" s="24">
        <v>0</v>
      </c>
      <c r="J10" s="24"/>
      <c r="K10" s="24">
        <v>0</v>
      </c>
      <c r="L10" s="24">
        <v>0</v>
      </c>
      <c r="M10" s="16"/>
      <c r="N10" s="13"/>
      <c r="O10" s="13"/>
      <c r="P10" s="13"/>
      <c r="Q10" s="13"/>
      <c r="R10" s="13"/>
      <c r="S10" s="13"/>
      <c r="T10" s="13"/>
    </row>
    <row r="11" spans="1:20" ht="51.6" hidden="1" customHeight="1" x14ac:dyDescent="0.3">
      <c r="A11" s="17"/>
      <c r="B11" s="25" t="s">
        <v>24</v>
      </c>
      <c r="C11" s="26"/>
      <c r="D11" s="27"/>
      <c r="E11" s="28"/>
      <c r="F11" s="48"/>
      <c r="G11" s="28">
        <v>0</v>
      </c>
      <c r="H11" s="28">
        <v>0</v>
      </c>
      <c r="I11" s="28">
        <v>0</v>
      </c>
      <c r="J11" s="28"/>
      <c r="K11" s="28">
        <v>0</v>
      </c>
      <c r="L11" s="28">
        <v>0</v>
      </c>
      <c r="M11" s="18"/>
      <c r="N11" s="10"/>
      <c r="O11" s="10"/>
      <c r="P11" s="10"/>
      <c r="Q11" s="2"/>
      <c r="R11" s="2"/>
      <c r="S11" s="2"/>
      <c r="T11" s="2"/>
    </row>
    <row r="12" spans="1:20" ht="69.599999999999994" hidden="1" customHeight="1" x14ac:dyDescent="0.3">
      <c r="A12" s="17"/>
      <c r="B12" s="25" t="s">
        <v>25</v>
      </c>
      <c r="C12" s="26"/>
      <c r="D12" s="27"/>
      <c r="E12" s="28"/>
      <c r="F12" s="48"/>
      <c r="G12" s="28">
        <v>0</v>
      </c>
      <c r="H12" s="28">
        <v>0</v>
      </c>
      <c r="I12" s="28">
        <v>0</v>
      </c>
      <c r="J12" s="28"/>
      <c r="K12" s="28">
        <v>0</v>
      </c>
      <c r="L12" s="28">
        <v>0</v>
      </c>
      <c r="M12" s="18"/>
      <c r="N12" s="10"/>
      <c r="O12" s="10"/>
      <c r="P12" s="10"/>
      <c r="Q12" s="2"/>
      <c r="R12" s="2"/>
      <c r="S12" s="2"/>
      <c r="T12" s="2"/>
    </row>
    <row r="13" spans="1:20" ht="39" hidden="1" customHeight="1" x14ac:dyDescent="0.3">
      <c r="A13" s="17"/>
      <c r="B13" s="25" t="s">
        <v>26</v>
      </c>
      <c r="C13" s="26"/>
      <c r="D13" s="27"/>
      <c r="E13" s="28"/>
      <c r="F13" s="48"/>
      <c r="G13" s="28">
        <v>0</v>
      </c>
      <c r="H13" s="28">
        <v>0</v>
      </c>
      <c r="I13" s="28">
        <v>0</v>
      </c>
      <c r="J13" s="28"/>
      <c r="K13" s="28">
        <v>0</v>
      </c>
      <c r="L13" s="28">
        <v>0</v>
      </c>
      <c r="M13" s="18"/>
      <c r="N13" s="10"/>
      <c r="O13" s="10"/>
      <c r="P13" s="10"/>
      <c r="Q13" s="2"/>
      <c r="R13" s="2"/>
      <c r="S13" s="2"/>
      <c r="T13" s="2"/>
    </row>
    <row r="14" spans="1:20" ht="56.45" hidden="1" customHeight="1" x14ac:dyDescent="0.3">
      <c r="A14" s="17"/>
      <c r="B14" s="25" t="s">
        <v>27</v>
      </c>
      <c r="C14" s="26"/>
      <c r="D14" s="27"/>
      <c r="E14" s="28"/>
      <c r="F14" s="48"/>
      <c r="G14" s="28">
        <v>0</v>
      </c>
      <c r="H14" s="28">
        <v>0</v>
      </c>
      <c r="I14" s="28">
        <v>0</v>
      </c>
      <c r="J14" s="28"/>
      <c r="K14" s="28">
        <v>0</v>
      </c>
      <c r="L14" s="28">
        <v>0</v>
      </c>
      <c r="M14" s="18"/>
      <c r="N14" s="10"/>
      <c r="O14" s="10"/>
      <c r="P14" s="10"/>
      <c r="Q14" s="2"/>
      <c r="R14" s="2"/>
      <c r="S14" s="2"/>
      <c r="T14" s="2"/>
    </row>
    <row r="15" spans="1:20" ht="64.900000000000006" hidden="1" customHeight="1" x14ac:dyDescent="0.3">
      <c r="A15" s="17"/>
      <c r="B15" s="25" t="s">
        <v>28</v>
      </c>
      <c r="C15" s="26"/>
      <c r="D15" s="27"/>
      <c r="E15" s="28"/>
      <c r="F15" s="48"/>
      <c r="G15" s="28">
        <v>0</v>
      </c>
      <c r="H15" s="28">
        <v>0</v>
      </c>
      <c r="I15" s="28">
        <v>0</v>
      </c>
      <c r="J15" s="28"/>
      <c r="K15" s="28">
        <v>0</v>
      </c>
      <c r="L15" s="28">
        <v>0</v>
      </c>
      <c r="M15" s="18"/>
      <c r="N15" s="10"/>
      <c r="O15" s="10"/>
      <c r="P15" s="10"/>
      <c r="Q15" s="2"/>
      <c r="R15" s="2"/>
      <c r="S15" s="2"/>
      <c r="T15" s="2"/>
    </row>
    <row r="16" spans="1:20" ht="45.6" hidden="1" customHeight="1" x14ac:dyDescent="0.3">
      <c r="A16" s="17"/>
      <c r="B16" s="25" t="s">
        <v>29</v>
      </c>
      <c r="C16" s="26"/>
      <c r="D16" s="27"/>
      <c r="E16" s="28"/>
      <c r="F16" s="48"/>
      <c r="G16" s="28">
        <v>0</v>
      </c>
      <c r="H16" s="28">
        <v>0</v>
      </c>
      <c r="I16" s="28">
        <v>0</v>
      </c>
      <c r="J16" s="28"/>
      <c r="K16" s="28">
        <v>0</v>
      </c>
      <c r="L16" s="28">
        <v>0</v>
      </c>
      <c r="M16" s="18"/>
      <c r="N16" s="10"/>
      <c r="O16" s="10"/>
      <c r="P16" s="10"/>
      <c r="Q16" s="2"/>
      <c r="R16" s="2"/>
      <c r="S16" s="2"/>
      <c r="T16" s="2"/>
    </row>
    <row r="17" spans="1:20" ht="54.6" hidden="1" customHeight="1" x14ac:dyDescent="0.3">
      <c r="A17" s="17"/>
      <c r="B17" s="25" t="s">
        <v>30</v>
      </c>
      <c r="C17" s="26"/>
      <c r="D17" s="27"/>
      <c r="E17" s="28"/>
      <c r="F17" s="48"/>
      <c r="G17" s="28">
        <v>0</v>
      </c>
      <c r="H17" s="28">
        <v>0</v>
      </c>
      <c r="I17" s="28">
        <v>0</v>
      </c>
      <c r="J17" s="28"/>
      <c r="K17" s="28">
        <v>0</v>
      </c>
      <c r="L17" s="28">
        <v>0</v>
      </c>
      <c r="M17" s="18"/>
      <c r="N17" s="10"/>
      <c r="O17" s="10"/>
      <c r="P17" s="10"/>
      <c r="Q17" s="2"/>
      <c r="R17" s="2"/>
      <c r="S17" s="2"/>
      <c r="T17" s="2"/>
    </row>
    <row r="18" spans="1:20" ht="54" hidden="1" customHeight="1" x14ac:dyDescent="0.3">
      <c r="A18" s="17"/>
      <c r="B18" s="25" t="s">
        <v>31</v>
      </c>
      <c r="C18" s="26"/>
      <c r="D18" s="27"/>
      <c r="E18" s="28"/>
      <c r="F18" s="48"/>
      <c r="G18" s="28">
        <v>0</v>
      </c>
      <c r="H18" s="28">
        <v>0</v>
      </c>
      <c r="I18" s="28">
        <v>0</v>
      </c>
      <c r="J18" s="28"/>
      <c r="K18" s="28">
        <v>0</v>
      </c>
      <c r="L18" s="28">
        <v>0</v>
      </c>
      <c r="M18" s="18"/>
      <c r="N18" s="10"/>
      <c r="O18" s="10"/>
      <c r="P18" s="10"/>
      <c r="Q18" s="2"/>
      <c r="R18" s="2"/>
      <c r="S18" s="2"/>
      <c r="T18" s="2"/>
    </row>
    <row r="19" spans="1:20" ht="49.9" hidden="1" customHeight="1" x14ac:dyDescent="0.3">
      <c r="A19" s="17"/>
      <c r="B19" s="25" t="s">
        <v>32</v>
      </c>
      <c r="C19" s="26"/>
      <c r="D19" s="27"/>
      <c r="E19" s="28"/>
      <c r="F19" s="48"/>
      <c r="G19" s="28">
        <v>0</v>
      </c>
      <c r="H19" s="28">
        <v>0</v>
      </c>
      <c r="I19" s="28">
        <v>0</v>
      </c>
      <c r="J19" s="28"/>
      <c r="K19" s="28">
        <v>0</v>
      </c>
      <c r="L19" s="28">
        <v>0</v>
      </c>
      <c r="M19" s="18"/>
      <c r="N19" s="10"/>
      <c r="O19" s="10"/>
      <c r="P19" s="10"/>
      <c r="Q19" s="2"/>
      <c r="R19" s="2"/>
      <c r="S19" s="2"/>
      <c r="T19" s="2"/>
    </row>
    <row r="20" spans="1:20" ht="30.6" hidden="1" customHeight="1" x14ac:dyDescent="0.3">
      <c r="A20" s="17"/>
      <c r="B20" s="25" t="s">
        <v>33</v>
      </c>
      <c r="C20" s="26"/>
      <c r="D20" s="27"/>
      <c r="E20" s="28"/>
      <c r="F20" s="48"/>
      <c r="G20" s="28">
        <v>0</v>
      </c>
      <c r="H20" s="28">
        <v>0</v>
      </c>
      <c r="I20" s="28">
        <v>0</v>
      </c>
      <c r="J20" s="28"/>
      <c r="K20" s="28">
        <v>0</v>
      </c>
      <c r="L20" s="28">
        <v>0</v>
      </c>
      <c r="M20" s="18"/>
      <c r="N20" s="10"/>
      <c r="O20" s="10"/>
      <c r="P20" s="10"/>
      <c r="Q20" s="2"/>
      <c r="R20" s="2"/>
      <c r="S20" s="2"/>
      <c r="T20" s="2"/>
    </row>
    <row r="21" spans="1:20" ht="63.6" hidden="1" customHeight="1" x14ac:dyDescent="0.3">
      <c r="A21" s="17"/>
      <c r="B21" s="25" t="s">
        <v>34</v>
      </c>
      <c r="C21" s="26"/>
      <c r="D21" s="27"/>
      <c r="E21" s="28"/>
      <c r="F21" s="48"/>
      <c r="G21" s="28">
        <v>0</v>
      </c>
      <c r="H21" s="28">
        <v>0</v>
      </c>
      <c r="I21" s="28">
        <v>0</v>
      </c>
      <c r="J21" s="28"/>
      <c r="K21" s="28">
        <v>0</v>
      </c>
      <c r="L21" s="28">
        <v>0</v>
      </c>
      <c r="M21" s="18"/>
      <c r="N21" s="10"/>
      <c r="O21" s="10"/>
      <c r="P21" s="10"/>
      <c r="Q21" s="2"/>
      <c r="R21" s="2"/>
      <c r="S21" s="2"/>
      <c r="T21" s="2"/>
    </row>
    <row r="22" spans="1:20" ht="67.900000000000006" hidden="1" customHeight="1" x14ac:dyDescent="0.3">
      <c r="A22" s="17"/>
      <c r="B22" s="25" t="s">
        <v>35</v>
      </c>
      <c r="C22" s="26"/>
      <c r="D22" s="27"/>
      <c r="E22" s="28"/>
      <c r="F22" s="48"/>
      <c r="G22" s="28">
        <v>0</v>
      </c>
      <c r="H22" s="28">
        <v>0</v>
      </c>
      <c r="I22" s="28">
        <v>0</v>
      </c>
      <c r="J22" s="28"/>
      <c r="K22" s="28">
        <v>0</v>
      </c>
      <c r="L22" s="28">
        <v>0</v>
      </c>
      <c r="M22" s="18"/>
      <c r="N22" s="10"/>
      <c r="O22" s="10"/>
      <c r="P22" s="10"/>
      <c r="Q22" s="2"/>
      <c r="R22" s="2"/>
      <c r="S22" s="2"/>
      <c r="T22" s="2"/>
    </row>
    <row r="23" spans="1:20" ht="52.9" hidden="1" customHeight="1" x14ac:dyDescent="0.3">
      <c r="A23" s="17"/>
      <c r="B23" s="25" t="s">
        <v>36</v>
      </c>
      <c r="C23" s="26"/>
      <c r="D23" s="27"/>
      <c r="E23" s="28"/>
      <c r="F23" s="48"/>
      <c r="G23" s="28">
        <v>0</v>
      </c>
      <c r="H23" s="28">
        <v>0</v>
      </c>
      <c r="I23" s="28">
        <v>0</v>
      </c>
      <c r="J23" s="28"/>
      <c r="K23" s="28">
        <v>0</v>
      </c>
      <c r="L23" s="28">
        <v>0</v>
      </c>
      <c r="M23" s="18"/>
      <c r="N23" s="10"/>
      <c r="O23" s="10"/>
      <c r="P23" s="10"/>
      <c r="Q23" s="2"/>
      <c r="R23" s="2"/>
      <c r="S23" s="2"/>
      <c r="T23" s="2"/>
    </row>
    <row r="24" spans="1:20" ht="47.45" hidden="1" customHeight="1" x14ac:dyDescent="0.3">
      <c r="A24" s="17"/>
      <c r="B24" s="25" t="s">
        <v>37</v>
      </c>
      <c r="C24" s="26"/>
      <c r="D24" s="27"/>
      <c r="E24" s="28"/>
      <c r="F24" s="48"/>
      <c r="G24" s="28">
        <v>0</v>
      </c>
      <c r="H24" s="28">
        <v>0</v>
      </c>
      <c r="I24" s="28">
        <v>0</v>
      </c>
      <c r="J24" s="28"/>
      <c r="K24" s="28">
        <v>0</v>
      </c>
      <c r="L24" s="28">
        <v>0</v>
      </c>
      <c r="M24" s="18"/>
      <c r="N24" s="10"/>
      <c r="O24" s="10"/>
      <c r="P24" s="10"/>
      <c r="Q24" s="2"/>
      <c r="R24" s="2"/>
      <c r="S24" s="2"/>
      <c r="T24" s="2"/>
    </row>
    <row r="25" spans="1:20" ht="51.6" hidden="1" customHeight="1" x14ac:dyDescent="0.3">
      <c r="A25" s="17"/>
      <c r="B25" s="25" t="s">
        <v>38</v>
      </c>
      <c r="C25" s="26"/>
      <c r="D25" s="27"/>
      <c r="E25" s="28"/>
      <c r="F25" s="48"/>
      <c r="G25" s="28">
        <v>0</v>
      </c>
      <c r="H25" s="28">
        <v>0</v>
      </c>
      <c r="I25" s="28">
        <v>0</v>
      </c>
      <c r="J25" s="28"/>
      <c r="K25" s="28">
        <v>0</v>
      </c>
      <c r="L25" s="28">
        <v>0</v>
      </c>
      <c r="M25" s="18"/>
      <c r="N25" s="10"/>
      <c r="O25" s="10"/>
      <c r="P25" s="10"/>
      <c r="Q25" s="2"/>
      <c r="R25" s="2"/>
      <c r="S25" s="2"/>
      <c r="T25" s="2"/>
    </row>
    <row r="26" spans="1:20" ht="35.450000000000003" hidden="1" customHeight="1" x14ac:dyDescent="0.3">
      <c r="A26" s="17"/>
      <c r="B26" s="25" t="s">
        <v>7</v>
      </c>
      <c r="C26" s="26"/>
      <c r="D26" s="27"/>
      <c r="E26" s="28"/>
      <c r="F26" s="48"/>
      <c r="G26" s="28">
        <v>0</v>
      </c>
      <c r="H26" s="28">
        <v>0</v>
      </c>
      <c r="I26" s="28">
        <v>0</v>
      </c>
      <c r="J26" s="28"/>
      <c r="K26" s="28">
        <v>0</v>
      </c>
      <c r="L26" s="28">
        <v>0</v>
      </c>
      <c r="M26" s="18"/>
      <c r="N26" s="10"/>
      <c r="O26" s="10"/>
      <c r="P26" s="10"/>
      <c r="Q26" s="2"/>
      <c r="R26" s="2"/>
      <c r="S26" s="2"/>
      <c r="T26" s="2"/>
    </row>
    <row r="27" spans="1:20" ht="66" hidden="1" customHeight="1" x14ac:dyDescent="0.3">
      <c r="A27" s="17"/>
      <c r="B27" s="29"/>
      <c r="C27" s="26"/>
      <c r="D27" s="27"/>
      <c r="E27" s="28"/>
      <c r="F27" s="48"/>
      <c r="G27" s="28">
        <v>0</v>
      </c>
      <c r="H27" s="28">
        <v>0</v>
      </c>
      <c r="I27" s="28">
        <v>0</v>
      </c>
      <c r="J27" s="28"/>
      <c r="K27" s="28">
        <v>0</v>
      </c>
      <c r="L27" s="28">
        <v>0</v>
      </c>
      <c r="M27" s="18"/>
      <c r="N27" s="10"/>
      <c r="O27" s="10"/>
      <c r="P27" s="10"/>
      <c r="Q27" s="2"/>
      <c r="R27" s="2"/>
      <c r="S27" s="2"/>
      <c r="T27" s="2"/>
    </row>
    <row r="28" spans="1:20" ht="33.6" hidden="1" customHeight="1" x14ac:dyDescent="0.3">
      <c r="A28" s="17"/>
      <c r="B28" s="20" t="s">
        <v>4</v>
      </c>
      <c r="C28" s="26"/>
      <c r="D28" s="27"/>
      <c r="E28" s="28"/>
      <c r="F28" s="48"/>
      <c r="G28" s="24">
        <v>0</v>
      </c>
      <c r="H28" s="24">
        <v>0</v>
      </c>
      <c r="I28" s="24">
        <v>0</v>
      </c>
      <c r="J28" s="24"/>
      <c r="K28" s="24">
        <v>0</v>
      </c>
      <c r="L28" s="24">
        <v>0</v>
      </c>
      <c r="M28" s="18"/>
      <c r="N28" s="10"/>
      <c r="O28" s="10"/>
      <c r="P28" s="10"/>
      <c r="Q28" s="2"/>
      <c r="R28" s="2"/>
      <c r="S28" s="2"/>
      <c r="T28" s="2"/>
    </row>
    <row r="29" spans="1:20" ht="32.450000000000003" customHeight="1" x14ac:dyDescent="0.2">
      <c r="B29" s="37" t="s">
        <v>43</v>
      </c>
      <c r="C29" s="31" t="s">
        <v>0</v>
      </c>
      <c r="D29" s="32">
        <v>5145926.3</v>
      </c>
      <c r="E29" s="33">
        <f>SUM(E31:E45)</f>
        <v>2674551.2000000002</v>
      </c>
      <c r="F29" s="49">
        <f>F31+F32+F33+F34+F35+F36+F37+F38+F39+F40+F41+F42+F43+F44+F45+F46+F47+F48+F30</f>
        <v>9174325.7000000011</v>
      </c>
      <c r="G29" s="33">
        <f>G31+G32+G33+G34+G35+G36+G37+G38+G39+G40+G41+G42+G43+G44+G45+G46+G47+G48+G30</f>
        <v>9920982.2000000011</v>
      </c>
      <c r="H29" s="33">
        <f>H31+H32+H33+H34+H35+H36+H37+H38+H39+H40+H41+H42+H43+H44+H45+H46+H47+H48+H30</f>
        <v>3978020.4000000004</v>
      </c>
      <c r="I29" s="33">
        <f>H29/F29*100</f>
        <v>43.360357263095636</v>
      </c>
      <c r="J29" s="33">
        <f>H29/G29*100</f>
        <v>40.097042004570874</v>
      </c>
      <c r="K29" s="33">
        <f>SUM(K30:K48)</f>
        <v>3698736.6000000006</v>
      </c>
      <c r="L29" s="33">
        <f t="shared" ref="L29:L35" si="0">H29/K29*100</f>
        <v>107.55078909917511</v>
      </c>
    </row>
    <row r="30" spans="1:20" ht="32.450000000000003" customHeight="1" x14ac:dyDescent="0.2">
      <c r="B30" s="38" t="s">
        <v>39</v>
      </c>
      <c r="C30" s="31"/>
      <c r="D30" s="32"/>
      <c r="E30" s="33"/>
      <c r="F30" s="50">
        <v>3600</v>
      </c>
      <c r="G30" s="34">
        <v>3600</v>
      </c>
      <c r="H30" s="34">
        <v>557.6</v>
      </c>
      <c r="I30" s="34">
        <f>H30/F30*100</f>
        <v>15.488888888888889</v>
      </c>
      <c r="J30" s="34">
        <f>H30/G30*100</f>
        <v>15.488888888888889</v>
      </c>
      <c r="K30" s="34">
        <v>481.9</v>
      </c>
      <c r="L30" s="34">
        <f t="shared" si="0"/>
        <v>115.70865324756174</v>
      </c>
    </row>
    <row r="31" spans="1:20" ht="35.450000000000003" customHeight="1" x14ac:dyDescent="0.2">
      <c r="B31" s="38" t="s">
        <v>40</v>
      </c>
      <c r="C31" s="35" t="s">
        <v>0</v>
      </c>
      <c r="D31" s="36">
        <v>2879132.2</v>
      </c>
      <c r="E31" s="34">
        <v>1766154.6</v>
      </c>
      <c r="F31" s="50">
        <v>815198.4</v>
      </c>
      <c r="G31" s="34">
        <v>924400.2</v>
      </c>
      <c r="H31" s="34">
        <v>404469.5</v>
      </c>
      <c r="I31" s="34">
        <f t="shared" ref="I31:I49" si="1">H31/F31*100</f>
        <v>49.616081189560724</v>
      </c>
      <c r="J31" s="34">
        <f t="shared" ref="J31:J49" si="2">H31/G31*100</f>
        <v>43.7548044667234</v>
      </c>
      <c r="K31" s="34">
        <v>367620</v>
      </c>
      <c r="L31" s="34">
        <f t="shared" si="0"/>
        <v>110.02380175180892</v>
      </c>
    </row>
    <row r="32" spans="1:20" ht="33" customHeight="1" x14ac:dyDescent="0.2">
      <c r="B32" s="38" t="s">
        <v>8</v>
      </c>
      <c r="C32" s="35" t="s">
        <v>0</v>
      </c>
      <c r="D32" s="36">
        <v>293800.90000000002</v>
      </c>
      <c r="E32" s="34">
        <v>285135.5</v>
      </c>
      <c r="F32" s="50">
        <v>3598071.4</v>
      </c>
      <c r="G32" s="34">
        <v>3554967.8</v>
      </c>
      <c r="H32" s="34">
        <v>1965878.2</v>
      </c>
      <c r="I32" s="34">
        <f t="shared" si="1"/>
        <v>54.636998031778916</v>
      </c>
      <c r="J32" s="34">
        <f t="shared" si="2"/>
        <v>55.299465722305563</v>
      </c>
      <c r="K32" s="34">
        <v>1964343.2</v>
      </c>
      <c r="L32" s="34">
        <f t="shared" si="0"/>
        <v>100.07814316765014</v>
      </c>
    </row>
    <row r="33" spans="2:12" ht="37.15" customHeight="1" x14ac:dyDescent="0.2">
      <c r="B33" s="38" t="s">
        <v>9</v>
      </c>
      <c r="C33" s="35" t="s">
        <v>0</v>
      </c>
      <c r="D33" s="36">
        <v>211871.8</v>
      </c>
      <c r="E33" s="34">
        <v>113232</v>
      </c>
      <c r="F33" s="50">
        <v>44757</v>
      </c>
      <c r="G33" s="34">
        <v>44757</v>
      </c>
      <c r="H33" s="34">
        <v>13955.9</v>
      </c>
      <c r="I33" s="34">
        <f t="shared" si="1"/>
        <v>31.181491163393432</v>
      </c>
      <c r="J33" s="34">
        <f t="shared" si="2"/>
        <v>31.181491163393432</v>
      </c>
      <c r="K33" s="34">
        <v>12388</v>
      </c>
      <c r="L33" s="34">
        <f t="shared" si="0"/>
        <v>112.6566031643526</v>
      </c>
    </row>
    <row r="34" spans="2:12" ht="31.9" customHeight="1" x14ac:dyDescent="0.2">
      <c r="B34" s="38" t="s">
        <v>10</v>
      </c>
      <c r="C34" s="35" t="s">
        <v>0</v>
      </c>
      <c r="D34" s="36">
        <v>39395.5</v>
      </c>
      <c r="E34" s="34">
        <v>18361.2</v>
      </c>
      <c r="F34" s="50">
        <v>614769.4</v>
      </c>
      <c r="G34" s="34">
        <v>628364.19999999995</v>
      </c>
      <c r="H34" s="34">
        <v>271223.2</v>
      </c>
      <c r="I34" s="34">
        <f t="shared" si="1"/>
        <v>44.117875743327502</v>
      </c>
      <c r="J34" s="34">
        <f t="shared" si="2"/>
        <v>43.16337563470357</v>
      </c>
      <c r="K34" s="34">
        <v>219836.2</v>
      </c>
      <c r="L34" s="34">
        <f t="shared" si="0"/>
        <v>123.37513112035235</v>
      </c>
    </row>
    <row r="35" spans="2:12" ht="35.450000000000003" customHeight="1" x14ac:dyDescent="0.2">
      <c r="B35" s="38" t="s">
        <v>11</v>
      </c>
      <c r="C35" s="35" t="s">
        <v>0</v>
      </c>
      <c r="D35" s="36">
        <v>354647</v>
      </c>
      <c r="E35" s="34">
        <f t="shared" ref="E35" si="3">13820.6+72976.2</f>
        <v>86796.800000000003</v>
      </c>
      <c r="F35" s="50">
        <v>11525.7</v>
      </c>
      <c r="G35" s="34">
        <v>11525.6</v>
      </c>
      <c r="H35" s="34">
        <v>3523.4</v>
      </c>
      <c r="I35" s="34">
        <f t="shared" si="1"/>
        <v>30.569943691055641</v>
      </c>
      <c r="J35" s="34">
        <f t="shared" si="2"/>
        <v>30.570208926216424</v>
      </c>
      <c r="K35" s="34">
        <v>3326.7</v>
      </c>
      <c r="L35" s="34">
        <f t="shared" si="0"/>
        <v>105.91276640514624</v>
      </c>
    </row>
    <row r="36" spans="2:12" ht="37.9" customHeight="1" x14ac:dyDescent="0.2">
      <c r="B36" s="38" t="s">
        <v>12</v>
      </c>
      <c r="C36" s="35" t="s">
        <v>0</v>
      </c>
      <c r="D36" s="36">
        <v>43251.3</v>
      </c>
      <c r="E36" s="34">
        <v>26929.5</v>
      </c>
      <c r="F36" s="50">
        <v>43516</v>
      </c>
      <c r="G36" s="34">
        <v>44116.1</v>
      </c>
      <c r="H36" s="34">
        <v>769.4</v>
      </c>
      <c r="I36" s="34">
        <f t="shared" si="1"/>
        <v>1.7680853019579006</v>
      </c>
      <c r="J36" s="34">
        <f t="shared" si="2"/>
        <v>1.7440344908094776</v>
      </c>
      <c r="K36" s="34">
        <v>98</v>
      </c>
      <c r="L36" s="34" t="s">
        <v>54</v>
      </c>
    </row>
    <row r="37" spans="2:12" ht="59.45" customHeight="1" x14ac:dyDescent="0.2">
      <c r="B37" s="38" t="s">
        <v>13</v>
      </c>
      <c r="C37" s="35" t="s">
        <v>0</v>
      </c>
      <c r="D37" s="36">
        <v>467748</v>
      </c>
      <c r="E37" s="34">
        <f t="shared" ref="E37" si="4">1083.4+68651.8+139320.5</f>
        <v>209055.7</v>
      </c>
      <c r="F37" s="50">
        <v>189172.6</v>
      </c>
      <c r="G37" s="34">
        <v>189811</v>
      </c>
      <c r="H37" s="34">
        <v>55528.6</v>
      </c>
      <c r="I37" s="34">
        <f t="shared" si="1"/>
        <v>29.35340530288213</v>
      </c>
      <c r="J37" s="34">
        <f t="shared" si="2"/>
        <v>29.254679655025264</v>
      </c>
      <c r="K37" s="34">
        <v>53102.3</v>
      </c>
      <c r="L37" s="34">
        <f>H37/K37*100</f>
        <v>104.56910529299105</v>
      </c>
    </row>
    <row r="38" spans="2:12" ht="32.450000000000003" customHeight="1" x14ac:dyDescent="0.2">
      <c r="B38" s="38" t="s">
        <v>14</v>
      </c>
      <c r="C38" s="35" t="s">
        <v>0</v>
      </c>
      <c r="D38" s="36">
        <v>23173.8</v>
      </c>
      <c r="E38" s="34">
        <f t="shared" ref="E38" si="5">8304.9+6451.6+3205</f>
        <v>17961.5</v>
      </c>
      <c r="F38" s="50">
        <v>55396.800000000003</v>
      </c>
      <c r="G38" s="34">
        <v>55826.8</v>
      </c>
      <c r="H38" s="34">
        <v>21692.9</v>
      </c>
      <c r="I38" s="34">
        <f t="shared" si="1"/>
        <v>39.159121104468127</v>
      </c>
      <c r="J38" s="34">
        <f t="shared" si="2"/>
        <v>38.85750213159271</v>
      </c>
      <c r="K38" s="34">
        <v>41414.199999999997</v>
      </c>
      <c r="L38" s="34">
        <f>H38/K38*100</f>
        <v>52.380342974148974</v>
      </c>
    </row>
    <row r="39" spans="2:12" ht="52.9" customHeight="1" x14ac:dyDescent="0.2">
      <c r="B39" s="38" t="s">
        <v>41</v>
      </c>
      <c r="C39" s="35" t="s">
        <v>0</v>
      </c>
      <c r="D39" s="36">
        <v>3068.4</v>
      </c>
      <c r="E39" s="34">
        <v>433.2</v>
      </c>
      <c r="F39" s="50">
        <v>720198.9</v>
      </c>
      <c r="G39" s="34">
        <v>850052</v>
      </c>
      <c r="H39" s="34">
        <v>38516.9</v>
      </c>
      <c r="I39" s="34">
        <f t="shared" si="1"/>
        <v>5.3480920340200466</v>
      </c>
      <c r="J39" s="34">
        <f t="shared" si="2"/>
        <v>4.531122801899178</v>
      </c>
      <c r="K39" s="34">
        <v>145597.20000000001</v>
      </c>
      <c r="L39" s="34">
        <f>H39/K39*100</f>
        <v>26.454423574079723</v>
      </c>
    </row>
    <row r="40" spans="2:12" ht="37.15" customHeight="1" x14ac:dyDescent="0.2">
      <c r="B40" s="38" t="s">
        <v>15</v>
      </c>
      <c r="C40" s="35" t="s">
        <v>0</v>
      </c>
      <c r="D40" s="36">
        <v>117378.3</v>
      </c>
      <c r="E40" s="34">
        <v>35778.800000000003</v>
      </c>
      <c r="F40" s="50">
        <v>2230.9</v>
      </c>
      <c r="G40" s="34">
        <v>2230.9</v>
      </c>
      <c r="H40" s="34">
        <v>0</v>
      </c>
      <c r="I40" s="42" t="s">
        <v>46</v>
      </c>
      <c r="J40" s="42" t="s">
        <v>46</v>
      </c>
      <c r="K40" s="34">
        <v>0</v>
      </c>
      <c r="L40" s="42" t="s">
        <v>46</v>
      </c>
    </row>
    <row r="41" spans="2:12" ht="42.6" customHeight="1" x14ac:dyDescent="0.2">
      <c r="B41" s="38" t="s">
        <v>16</v>
      </c>
      <c r="C41" s="35" t="s">
        <v>0</v>
      </c>
      <c r="D41" s="36">
        <v>3702</v>
      </c>
      <c r="E41" s="34">
        <v>0</v>
      </c>
      <c r="F41" s="50">
        <v>760302.8</v>
      </c>
      <c r="G41" s="34">
        <v>793914.3</v>
      </c>
      <c r="H41" s="34">
        <v>345528.5</v>
      </c>
      <c r="I41" s="34">
        <f t="shared" si="1"/>
        <v>45.446169605057349</v>
      </c>
      <c r="J41" s="34">
        <f t="shared" si="2"/>
        <v>43.522140865834004</v>
      </c>
      <c r="K41" s="34">
        <v>330482</v>
      </c>
      <c r="L41" s="34">
        <f>H41/K41*100</f>
        <v>104.55289546783185</v>
      </c>
    </row>
    <row r="42" spans="2:12" ht="62.45" customHeight="1" x14ac:dyDescent="0.2">
      <c r="B42" s="38" t="s">
        <v>17</v>
      </c>
      <c r="C42" s="35" t="s">
        <v>0</v>
      </c>
      <c r="D42" s="36">
        <v>290278.3</v>
      </c>
      <c r="E42" s="34">
        <f t="shared" ref="E42" si="6">1470+6169.7+328+15480.6</f>
        <v>23448.3</v>
      </c>
      <c r="F42" s="50">
        <v>71378.899999999994</v>
      </c>
      <c r="G42" s="34">
        <v>70658.899999999994</v>
      </c>
      <c r="H42" s="34">
        <v>30430</v>
      </c>
      <c r="I42" s="34">
        <f t="shared" si="1"/>
        <v>42.631646046660855</v>
      </c>
      <c r="J42" s="34">
        <f t="shared" si="2"/>
        <v>43.066053957817061</v>
      </c>
      <c r="K42" s="34">
        <v>27132.400000000001</v>
      </c>
      <c r="L42" s="34">
        <f>H42/K42*100</f>
        <v>112.15373501791215</v>
      </c>
    </row>
    <row r="43" spans="2:12" ht="45.6" customHeight="1" x14ac:dyDescent="0.2">
      <c r="B43" s="38" t="s">
        <v>18</v>
      </c>
      <c r="C43" s="35" t="s">
        <v>0</v>
      </c>
      <c r="D43" s="36">
        <v>143094</v>
      </c>
      <c r="E43" s="34">
        <v>31751.5</v>
      </c>
      <c r="F43" s="50">
        <v>591712.6</v>
      </c>
      <c r="G43" s="34">
        <v>591712.6</v>
      </c>
      <c r="H43" s="34">
        <v>222285.1</v>
      </c>
      <c r="I43" s="34">
        <f t="shared" si="1"/>
        <v>37.566396253857029</v>
      </c>
      <c r="J43" s="34">
        <f t="shared" si="2"/>
        <v>37.566396253857029</v>
      </c>
      <c r="K43" s="34">
        <v>188213</v>
      </c>
      <c r="L43" s="34">
        <f>H43/K43*100</f>
        <v>118.10294719280816</v>
      </c>
    </row>
    <row r="44" spans="2:12" ht="42.6" customHeight="1" x14ac:dyDescent="0.2">
      <c r="B44" s="38" t="s">
        <v>19</v>
      </c>
      <c r="C44" s="35" t="s">
        <v>0</v>
      </c>
      <c r="D44" s="36">
        <v>177727.9</v>
      </c>
      <c r="E44" s="34">
        <v>21866</v>
      </c>
      <c r="F44" s="50">
        <v>128014.9</v>
      </c>
      <c r="G44" s="34">
        <v>128014.9</v>
      </c>
      <c r="H44" s="34">
        <v>50143.5</v>
      </c>
      <c r="I44" s="34">
        <f t="shared" si="1"/>
        <v>39.170049736397871</v>
      </c>
      <c r="J44" s="34">
        <f t="shared" si="2"/>
        <v>39.170049736397871</v>
      </c>
      <c r="K44" s="34">
        <v>48869</v>
      </c>
      <c r="L44" s="34">
        <f>H44/K44*100</f>
        <v>102.60799279706971</v>
      </c>
    </row>
    <row r="45" spans="2:12" ht="30.6" customHeight="1" x14ac:dyDescent="0.2">
      <c r="B45" s="38" t="s">
        <v>20</v>
      </c>
      <c r="C45" s="35" t="s">
        <v>0</v>
      </c>
      <c r="D45" s="36">
        <v>97656.9</v>
      </c>
      <c r="E45" s="34">
        <f t="shared" ref="E45" si="7">37646.6</f>
        <v>37646.6</v>
      </c>
      <c r="F45" s="50">
        <v>1563</v>
      </c>
      <c r="G45" s="34">
        <v>1563</v>
      </c>
      <c r="H45" s="34">
        <v>0</v>
      </c>
      <c r="I45" s="42" t="s">
        <v>46</v>
      </c>
      <c r="J45" s="42" t="s">
        <v>46</v>
      </c>
      <c r="K45" s="34">
        <v>1514.3</v>
      </c>
      <c r="L45" s="42" t="s">
        <v>46</v>
      </c>
    </row>
    <row r="46" spans="2:12" ht="42" customHeight="1" x14ac:dyDescent="0.2">
      <c r="B46" s="38" t="s">
        <v>22</v>
      </c>
      <c r="C46" s="35"/>
      <c r="D46" s="36"/>
      <c r="E46" s="34"/>
      <c r="F46" s="50">
        <v>1396316.4</v>
      </c>
      <c r="G46" s="34">
        <v>1473096.5</v>
      </c>
      <c r="H46" s="34">
        <v>462404.3</v>
      </c>
      <c r="I46" s="34">
        <f t="shared" si="1"/>
        <v>33.116011528619161</v>
      </c>
      <c r="J46" s="34">
        <f t="shared" si="2"/>
        <v>31.389953068247735</v>
      </c>
      <c r="K46" s="34">
        <v>287212.2</v>
      </c>
      <c r="L46" s="34">
        <f>H46/K46*100</f>
        <v>160.99744370190402</v>
      </c>
    </row>
    <row r="47" spans="2:12" ht="41.45" customHeight="1" x14ac:dyDescent="0.2">
      <c r="B47" s="38" t="s">
        <v>44</v>
      </c>
      <c r="C47" s="35"/>
      <c r="D47" s="36"/>
      <c r="E47" s="34"/>
      <c r="F47" s="50">
        <v>0</v>
      </c>
      <c r="G47" s="34">
        <v>60616.3</v>
      </c>
      <c r="H47" s="34">
        <v>15686.2</v>
      </c>
      <c r="I47" s="42" t="s">
        <v>46</v>
      </c>
      <c r="J47" s="34">
        <f t="shared" si="2"/>
        <v>25.877857935901726</v>
      </c>
      <c r="K47" s="34">
        <v>0</v>
      </c>
      <c r="L47" s="42" t="s">
        <v>46</v>
      </c>
    </row>
    <row r="48" spans="2:12" ht="42.6" customHeight="1" x14ac:dyDescent="0.2">
      <c r="B48" s="38" t="s">
        <v>21</v>
      </c>
      <c r="C48" s="35"/>
      <c r="D48" s="36"/>
      <c r="E48" s="34"/>
      <c r="F48" s="50">
        <v>126600</v>
      </c>
      <c r="G48" s="34">
        <v>491754.1</v>
      </c>
      <c r="H48" s="34">
        <v>75427.199999999997</v>
      </c>
      <c r="I48" s="34">
        <f t="shared" si="1"/>
        <v>59.579146919431281</v>
      </c>
      <c r="J48" s="34">
        <f t="shared" si="2"/>
        <v>15.338397788650873</v>
      </c>
      <c r="K48" s="34">
        <v>7106</v>
      </c>
      <c r="L48" s="34" t="s">
        <v>55</v>
      </c>
    </row>
    <row r="49" spans="2:12" ht="40.15" hidden="1" customHeight="1" x14ac:dyDescent="0.2">
      <c r="B49" s="38" t="s">
        <v>23</v>
      </c>
      <c r="C49" s="35"/>
      <c r="D49" s="36"/>
      <c r="E49" s="34"/>
      <c r="F49" s="50"/>
      <c r="G49" s="34"/>
      <c r="H49" s="34"/>
      <c r="I49" s="34" t="e">
        <f t="shared" si="1"/>
        <v>#DIV/0!</v>
      </c>
      <c r="J49" s="34" t="e">
        <f t="shared" si="2"/>
        <v>#DIV/0!</v>
      </c>
      <c r="K49" s="34"/>
      <c r="L49" s="34" t="e">
        <f t="shared" ref="L49" si="8">K49/H49*100</f>
        <v>#DIV/0!</v>
      </c>
    </row>
    <row r="50" spans="2:12" ht="24" customHeight="1" x14ac:dyDescent="0.2">
      <c r="B50" s="38" t="s">
        <v>7</v>
      </c>
      <c r="C50" s="31"/>
      <c r="D50" s="32"/>
      <c r="E50" s="33">
        <v>155426</v>
      </c>
      <c r="F50" s="50">
        <v>373908.4</v>
      </c>
      <c r="G50" s="34">
        <v>289701.8</v>
      </c>
      <c r="H50" s="34">
        <v>30961.599999999999</v>
      </c>
      <c r="I50" s="34">
        <f>H50/F50*100</f>
        <v>8.2805307396142993</v>
      </c>
      <c r="J50" s="34">
        <f>H50/G50*100</f>
        <v>10.687403392039677</v>
      </c>
      <c r="K50" s="34">
        <v>72480.2</v>
      </c>
      <c r="L50" s="34">
        <f>H50/K50*100</f>
        <v>42.71732142019475</v>
      </c>
    </row>
    <row r="51" spans="2:12" ht="30" customHeight="1" x14ac:dyDescent="0.2">
      <c r="B51" s="39" t="s">
        <v>4</v>
      </c>
      <c r="C51" s="40"/>
      <c r="D51" s="40"/>
      <c r="E51" s="41">
        <f>E50+E29</f>
        <v>2829977.2</v>
      </c>
      <c r="F51" s="51">
        <f>SUM(F30:F50)</f>
        <v>9548234.1000000015</v>
      </c>
      <c r="G51" s="41">
        <f>SUM(G30:G50)</f>
        <v>10210684.000000002</v>
      </c>
      <c r="H51" s="41">
        <f>SUM(H30:H50)</f>
        <v>4008982</v>
      </c>
      <c r="I51" s="33">
        <f>H51/F51*100</f>
        <v>41.986632900003983</v>
      </c>
      <c r="J51" s="33">
        <f>H51/G51*100</f>
        <v>39.262619428825722</v>
      </c>
      <c r="K51" s="41">
        <f>K50+K49+K29</f>
        <v>3771216.8000000007</v>
      </c>
      <c r="L51" s="33">
        <f>H51/K51*100</f>
        <v>106.30473432341516</v>
      </c>
    </row>
    <row r="53" spans="2:12" ht="15" x14ac:dyDescent="0.25">
      <c r="B53" s="55" t="s">
        <v>42</v>
      </c>
      <c r="C53" s="56"/>
      <c r="D53" s="56"/>
      <c r="E53" s="56"/>
      <c r="F53" s="56"/>
      <c r="G53" s="56"/>
      <c r="H53" s="30"/>
    </row>
  </sheetData>
  <mergeCells count="16">
    <mergeCell ref="J7:J8"/>
    <mergeCell ref="B53:G53"/>
    <mergeCell ref="F7:F8"/>
    <mergeCell ref="H2:L2"/>
    <mergeCell ref="B3:L3"/>
    <mergeCell ref="H5:P5"/>
    <mergeCell ref="K6:L6"/>
    <mergeCell ref="B7:B8"/>
    <mergeCell ref="C7:C8"/>
    <mergeCell ref="D7:D8"/>
    <mergeCell ref="E7:E8"/>
    <mergeCell ref="G7:G8"/>
    <mergeCell ref="H7:H8"/>
    <mergeCell ref="I7:I8"/>
    <mergeCell ref="K7:K8"/>
    <mergeCell ref="L7:L8"/>
  </mergeCells>
  <pageMargins left="0" right="0" top="0" bottom="0" header="0" footer="0"/>
  <pageSetup paperSize="9" scale="4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Исполнение мун программ</vt:lpstr>
      <vt:lpstr>'Исполнение мун программ'!Заголовки_для_печати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Скударева Надежда Анатольевна</cp:lastModifiedBy>
  <cp:lastPrinted>2024-08-13T08:09:02Z</cp:lastPrinted>
  <dcterms:created xsi:type="dcterms:W3CDTF">2018-10-23T12:02:08Z</dcterms:created>
  <dcterms:modified xsi:type="dcterms:W3CDTF">2024-08-13T08:13:37Z</dcterms:modified>
</cp:coreProperties>
</file>