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ИСПОЛНЕНИЕ БЮДЖЕТА\2022\9 месяцев 2022 г\Открытый бюджет\"/>
    </mc:Choice>
  </mc:AlternateContent>
  <bookViews>
    <workbookView xWindow="0" yWindow="0" windowWidth="20490" windowHeight="8445"/>
  </bookViews>
  <sheets>
    <sheet name="Бюджетная смета" sheetId="2" r:id="rId1"/>
  </sheets>
  <definedNames>
    <definedName name="_xlnm.Print_Titles" localSheetId="0">'Бюджетная смета'!$7:$9</definedName>
  </definedNames>
  <calcPr calcId="152511"/>
</workbook>
</file>

<file path=xl/calcChain.xml><?xml version="1.0" encoding="utf-8"?>
<calcChain xmlns="http://schemas.openxmlformats.org/spreadsheetml/2006/main">
  <c r="K40" i="2" l="1"/>
  <c r="K39" i="2"/>
  <c r="K36" i="2"/>
  <c r="K30" i="2"/>
  <c r="H47" i="2"/>
  <c r="H40" i="2"/>
  <c r="J29" i="2" l="1"/>
  <c r="J51" i="2" s="1"/>
  <c r="I29" i="2"/>
  <c r="I51" i="2" s="1"/>
  <c r="K31" i="2"/>
  <c r="K32" i="2"/>
  <c r="K33" i="2"/>
  <c r="K34" i="2"/>
  <c r="K35" i="2"/>
  <c r="K37" i="2"/>
  <c r="K38" i="2"/>
  <c r="K41" i="2"/>
  <c r="K42" i="2"/>
  <c r="K43" i="2"/>
  <c r="K44" i="2"/>
  <c r="K45" i="2"/>
  <c r="K46" i="2"/>
  <c r="K48" i="2"/>
  <c r="K49" i="2"/>
  <c r="K50" i="2"/>
  <c r="H48" i="2"/>
  <c r="H36" i="2"/>
  <c r="K51" i="2" l="1"/>
  <c r="H50" i="2"/>
  <c r="H49" i="2"/>
  <c r="H46" i="2"/>
  <c r="H45" i="2"/>
  <c r="H44" i="2"/>
  <c r="H43" i="2"/>
  <c r="H42" i="2"/>
  <c r="H41" i="2"/>
  <c r="H39" i="2"/>
  <c r="H38" i="2"/>
  <c r="H37" i="2"/>
  <c r="H35" i="2"/>
  <c r="H34" i="2"/>
  <c r="H33" i="2"/>
  <c r="H32" i="2"/>
  <c r="H31" i="2"/>
  <c r="F51" i="2"/>
  <c r="F29" i="2"/>
  <c r="G29" i="2"/>
  <c r="G51" i="2" s="1"/>
  <c r="K29" i="2" l="1"/>
  <c r="H51" i="2"/>
  <c r="H29" i="2"/>
  <c r="E45" i="2"/>
  <c r="E42" i="2"/>
  <c r="E38" i="2"/>
  <c r="E37" i="2"/>
  <c r="E35" i="2"/>
  <c r="E29" i="2" l="1"/>
  <c r="E51" i="2" s="1"/>
</calcChain>
</file>

<file path=xl/sharedStrings.xml><?xml version="1.0" encoding="utf-8"?>
<sst xmlns="http://schemas.openxmlformats.org/spreadsheetml/2006/main" count="69" uniqueCount="49">
  <si>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</si>
  <si>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</si>
  <si>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</si>
  <si>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</si>
  <si>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</si>
  <si>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</si>
  <si>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</si>
  <si>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</si>
  <si>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</si>
  <si>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</si>
  <si>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</si>
  <si>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</si>
  <si>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</si>
  <si>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</si>
  <si>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</si>
  <si>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</si>
  <si>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</si>
  <si>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</si>
  <si>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</si>
  <si>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</si>
  <si>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</si>
  <si>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</si>
  <si>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</si>
  <si>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</si>
  <si>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</si>
  <si>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>Муниципальная программа "Формирование современной комфортной городской среды"</t>
  </si>
  <si>
    <t>Руководство и управление в сфере установленных функций органов местного самоуправления</t>
  </si>
  <si>
    <t>Ед.изм.тыс.руб.</t>
  </si>
  <si>
    <t xml:space="preserve">Уточненный план </t>
  </si>
  <si>
    <t>Муниципальная программа «Развитие системы образования и воспитания в Воскресенском муниципальном районе»</t>
  </si>
  <si>
    <t>Муниципальная программа «Развитие физической культуры, спорта, молодежной политики и создание условий для формирования здорового образа жизни в Воскресенском муниципальном районе»</t>
  </si>
  <si>
    <t>Муниципальная программа «Сохранение и развитие культуры Воскресенского муниципального района»</t>
  </si>
  <si>
    <t>Муниципальная программа «Развитие  предпринимательства в Воскресенском муниципальном районе» </t>
  </si>
  <si>
    <t>Муниципальная программа «Развитие и функционирование дорожно-транспортного комплекса  на территории Воскресенского муниципального района» </t>
  </si>
  <si>
    <t>Муниципальная программа « Безопасность в Воскресенском муниципальном районе» </t>
  </si>
  <si>
    <t>Муниципальная программа «Управление муниципальным имуществом и финансами Воскресенского муниципального района» </t>
  </si>
  <si>
    <t>Муниципальная программа «Повышение эффективности местного самоуправления  в Воскресенском муниципальном районе»</t>
  </si>
  <si>
    <t>Муниципальная программа «Экология и окружающая среда Воскресенского муниципального района Московской области» </t>
  </si>
  <si>
    <t xml:space="preserve">Муниципальная программа «Жилище» </t>
  </si>
  <si>
    <t>Муниципальная программа «Развитие сельского хозяйства в Воскресенском муниципальном районе»</t>
  </si>
  <si>
    <t>Муниципальная программа "Содержание и развитие инженерной инфраструктуры и энергоэффективности в Воскресенском муниципальном районе»</t>
  </si>
  <si>
    <t>Муниципальная программа «Социальная защита в Воскресенском муниципальном районе»</t>
  </si>
  <si>
    <t>Муниципальная программа «Формирование современной  комфортной городской среды»</t>
  </si>
  <si>
    <t>Муниципальная программа «Цифровое муниципальное образование (Воскресенский муниципальный район)» </t>
  </si>
  <si>
    <t>Муниципальная программа "Здравоохранение"</t>
  </si>
  <si>
    <t>Процент исполнения</t>
  </si>
  <si>
    <t>Исполнено           за 9 месяцев 2022 года</t>
  </si>
  <si>
    <t>Исполнено           за 9 месяцев 2021 года</t>
  </si>
  <si>
    <t xml:space="preserve"> Сведения об исполнении бюджета городского округа Воскресенск Московской области по расходам                                                                                                                                                            в разрезе муниципальных программ за 9 месяцев 2022 года и за 9 месяцев 2021 года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</si>
</sst>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[Red]\-#,##0.0;0.0"/>
    <numFmt numFmtId="165" formatCode="000;;"/>
    <numFmt numFmtId="166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2" applyFont="1" applyBorder="1"/>
    <xf numFmtId="0" fontId="12" fillId="0" borderId="1" xfId="2" applyNumberFormat="1" applyFont="1" applyFill="1" applyBorder="1" applyAlignment="1" applyProtection="1">
      <alignment wrapText="1"/>
      <protection hidden="1"/>
    </xf>
    <xf numFmtId="165" fontId="12" fillId="0" borderId="1" xfId="1" applyNumberFormat="1" applyFont="1" applyFill="1" applyBorder="1" applyAlignment="1" applyProtection="1">
      <alignment horizontal="center" vertical="center"/>
      <protection hidden="1"/>
    </xf>
    <xf numFmtId="164" fontId="12" fillId="0" borderId="1" xfId="1" applyNumberFormat="1" applyFont="1" applyFill="1" applyBorder="1" applyAlignment="1" applyProtection="1">
      <alignment horizontal="right" vertical="center"/>
      <protection hidden="1"/>
    </xf>
    <xf numFmtId="164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2" applyNumberFormat="1" applyFont="1" applyFill="1" applyBorder="1" applyAlignment="1" applyProtection="1">
      <alignment wrapText="1"/>
      <protection hidden="1"/>
    </xf>
    <xf numFmtId="165" fontId="13" fillId="0" borderId="1" xfId="1" applyNumberFormat="1" applyFont="1" applyFill="1" applyBorder="1" applyAlignment="1" applyProtection="1">
      <alignment horizontal="center" vertical="center"/>
      <protection hidden="1"/>
    </xf>
    <xf numFmtId="164" fontId="13" fillId="0" borderId="1" xfId="1" applyNumberFormat="1" applyFont="1" applyFill="1" applyBorder="1" applyAlignment="1" applyProtection="1">
      <alignment horizontal="right" vertical="center"/>
      <protection hidden="1"/>
    </xf>
    <xf numFmtId="164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alignment wrapText="1"/>
      <protection hidden="1"/>
    </xf>
    <xf numFmtId="166" fontId="12" fillId="0" borderId="1" xfId="1" applyNumberFormat="1" applyFont="1" applyBorder="1" applyAlignment="1">
      <alignment horizontal="center"/>
    </xf>
    <xf numFmtId="164" fontId="12" fillId="0" borderId="1" xfId="1" applyNumberFormat="1" applyFont="1" applyFill="1" applyBorder="1" applyAlignment="1" applyProtection="1">
      <alignment horizontal="center"/>
      <protection hidden="1"/>
    </xf>
    <xf numFmtId="0" fontId="14" fillId="0" borderId="0" xfId="1" applyNumberFormat="1" applyFont="1" applyFill="1" applyAlignment="1" applyProtection="1">
      <alignment horizontal="left" wrapText="1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tabSelected="1" topLeftCell="B2" zoomScaleNormal="100" workbookViewId="0">
      <selection activeCell="H29" sqref="H29"/>
    </sheetView>
  </sheetViews>
  <sheetFormatPr defaultColWidth="8.85546875" defaultRowHeight="12.75" x14ac:dyDescent="0.2"/>
  <cols>
    <col min="1" max="1" width="6.28515625" style="4" customWidth="1"/>
    <col min="2" max="2" width="82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6.85546875" style="4" customWidth="1"/>
    <col min="7" max="7" width="18.28515625" style="4" customWidth="1"/>
    <col min="8" max="8" width="17.28515625" style="4" customWidth="1"/>
    <col min="9" max="9" width="17.140625" style="4" customWidth="1"/>
    <col min="10" max="10" width="18.28515625" style="4" customWidth="1"/>
    <col min="11" max="11" width="15.28515625" style="4" customWidth="1"/>
    <col min="12" max="19" width="0.5703125" style="4" customWidth="1"/>
    <col min="20" max="254" width="9.140625" style="4" customWidth="1"/>
    <col min="255" max="16384" width="8.85546875" style="4"/>
  </cols>
  <sheetData>
    <row r="1" spans="1:19" ht="409.6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3"/>
    </row>
    <row r="2" spans="1:19" x14ac:dyDescent="0.2">
      <c r="A2" s="5"/>
      <c r="B2" s="1"/>
      <c r="C2" s="1"/>
      <c r="D2" s="1"/>
      <c r="E2" s="1"/>
      <c r="F2" s="1"/>
      <c r="G2" s="38"/>
      <c r="H2" s="38"/>
      <c r="I2" s="38"/>
      <c r="J2" s="38"/>
      <c r="K2" s="38"/>
      <c r="L2" s="1"/>
      <c r="M2" s="1"/>
      <c r="N2" s="1"/>
      <c r="O2" s="1"/>
      <c r="P2" s="2"/>
      <c r="Q2" s="2"/>
      <c r="R2" s="2"/>
      <c r="S2" s="3"/>
    </row>
    <row r="3" spans="1:19" ht="60.6" customHeight="1" x14ac:dyDescent="0.2">
      <c r="A3" s="5"/>
      <c r="B3" s="37" t="s">
        <v>48</v>
      </c>
      <c r="C3" s="37"/>
      <c r="D3" s="37"/>
      <c r="E3" s="37"/>
      <c r="F3" s="37"/>
      <c r="G3" s="37"/>
      <c r="H3" s="37"/>
      <c r="I3" s="37"/>
      <c r="J3" s="37"/>
      <c r="K3" s="37"/>
      <c r="L3" s="8"/>
      <c r="M3" s="8"/>
      <c r="N3" s="8"/>
      <c r="O3" s="8"/>
      <c r="P3" s="2"/>
      <c r="Q3" s="2"/>
      <c r="R3" s="2"/>
      <c r="S3" s="3"/>
    </row>
    <row r="4" spans="1:19" ht="4.1500000000000004" customHeight="1" x14ac:dyDescent="0.25">
      <c r="A4" s="5"/>
      <c r="B4" s="9"/>
      <c r="C4" s="9"/>
      <c r="D4" s="9"/>
      <c r="E4" s="8"/>
      <c r="F4" s="8"/>
      <c r="G4" s="8"/>
      <c r="H4" s="8"/>
      <c r="I4" s="8"/>
      <c r="J4" s="8"/>
      <c r="K4" s="8"/>
      <c r="L4" s="10"/>
      <c r="M4" s="10"/>
      <c r="N4" s="10"/>
      <c r="O4" s="10"/>
      <c r="P4" s="2"/>
      <c r="Q4" s="2"/>
      <c r="R4" s="2"/>
      <c r="S4" s="3"/>
    </row>
    <row r="5" spans="1:19" ht="12.6" customHeight="1" x14ac:dyDescent="0.25">
      <c r="A5" s="5"/>
      <c r="B5" s="9"/>
      <c r="C5" s="9"/>
      <c r="D5" s="9"/>
      <c r="E5" s="9"/>
      <c r="F5" s="9"/>
      <c r="G5" s="35"/>
      <c r="H5" s="35"/>
      <c r="I5" s="35"/>
      <c r="J5" s="35"/>
      <c r="K5" s="35"/>
      <c r="L5" s="36"/>
      <c r="M5" s="36"/>
      <c r="N5" s="36"/>
      <c r="O5" s="36"/>
      <c r="P5" s="2"/>
      <c r="Q5" s="2"/>
      <c r="R5" s="2"/>
      <c r="S5" s="3"/>
    </row>
    <row r="6" spans="1:19" ht="27.6" customHeight="1" x14ac:dyDescent="0.25">
      <c r="A6" s="6"/>
      <c r="B6" s="11"/>
      <c r="C6" s="11"/>
      <c r="D6" s="11"/>
      <c r="E6" s="8"/>
      <c r="F6" s="8"/>
      <c r="G6" s="8"/>
      <c r="H6" s="8"/>
      <c r="I6" s="8"/>
      <c r="J6" s="41" t="s">
        <v>27</v>
      </c>
      <c r="K6" s="41"/>
      <c r="L6" s="10"/>
      <c r="M6" s="10"/>
      <c r="N6" s="10"/>
      <c r="O6" s="10"/>
      <c r="P6" s="2"/>
      <c r="Q6" s="2"/>
      <c r="R6" s="2"/>
      <c r="S6" s="3"/>
    </row>
    <row r="7" spans="1:19" ht="18" customHeight="1" x14ac:dyDescent="0.25">
      <c r="A7" s="7"/>
      <c r="B7" s="40" t="s">
        <v>3</v>
      </c>
      <c r="C7" s="39" t="s">
        <v>2</v>
      </c>
      <c r="D7" s="39" t="s">
        <v>1</v>
      </c>
      <c r="E7" s="39" t="s">
        <v>5</v>
      </c>
      <c r="F7" s="39" t="s">
        <v>28</v>
      </c>
      <c r="G7" s="39" t="s">
        <v>47</v>
      </c>
      <c r="H7" s="39" t="s">
        <v>45</v>
      </c>
      <c r="I7" s="39" t="s">
        <v>1</v>
      </c>
      <c r="J7" s="39" t="s">
        <v>46</v>
      </c>
      <c r="K7" s="39" t="s">
        <v>45</v>
      </c>
      <c r="L7" s="12"/>
      <c r="M7" s="10"/>
      <c r="N7" s="10"/>
      <c r="O7" s="10"/>
      <c r="P7" s="2"/>
      <c r="Q7" s="2"/>
      <c r="R7" s="2"/>
      <c r="S7" s="2"/>
    </row>
    <row r="8" spans="1:19" ht="58.15" customHeight="1" x14ac:dyDescent="0.25">
      <c r="A8" s="7"/>
      <c r="B8" s="40"/>
      <c r="C8" s="39"/>
      <c r="D8" s="39"/>
      <c r="E8" s="39"/>
      <c r="F8" s="39"/>
      <c r="G8" s="39"/>
      <c r="H8" s="42"/>
      <c r="I8" s="42"/>
      <c r="J8" s="39"/>
      <c r="K8" s="42"/>
      <c r="L8" s="12"/>
      <c r="M8" s="10"/>
      <c r="N8" s="10"/>
      <c r="O8" s="10"/>
      <c r="P8" s="2"/>
      <c r="Q8" s="2"/>
      <c r="R8" s="2"/>
      <c r="S8" s="2"/>
    </row>
    <row r="9" spans="1:19" ht="13.15" customHeight="1" x14ac:dyDescent="0.25">
      <c r="A9" s="15"/>
      <c r="B9" s="21">
        <v>1</v>
      </c>
      <c r="C9" s="21">
        <v>3</v>
      </c>
      <c r="D9" s="21">
        <v>4</v>
      </c>
      <c r="E9" s="21">
        <v>4</v>
      </c>
      <c r="F9" s="21">
        <v>2</v>
      </c>
      <c r="G9" s="21">
        <v>3</v>
      </c>
      <c r="H9" s="21">
        <v>4</v>
      </c>
      <c r="I9" s="21">
        <v>5</v>
      </c>
      <c r="J9" s="21">
        <v>6</v>
      </c>
      <c r="K9" s="21">
        <v>7</v>
      </c>
      <c r="L9" s="12"/>
      <c r="M9" s="10"/>
      <c r="N9" s="10"/>
      <c r="O9" s="10"/>
      <c r="P9" s="2"/>
      <c r="Q9" s="2"/>
      <c r="R9" s="2"/>
      <c r="S9" s="2"/>
    </row>
    <row r="10" spans="1:19" s="14" customFormat="1" ht="24.75" hidden="1" customHeight="1" x14ac:dyDescent="0.3">
      <c r="A10" s="16"/>
      <c r="B10" s="23" t="s">
        <v>6</v>
      </c>
      <c r="C10" s="24"/>
      <c r="D10" s="25"/>
      <c r="E10" s="26"/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16"/>
      <c r="M10" s="13"/>
      <c r="N10" s="13"/>
      <c r="O10" s="13"/>
      <c r="P10" s="13"/>
      <c r="Q10" s="13"/>
      <c r="R10" s="13"/>
      <c r="S10" s="13"/>
    </row>
    <row r="11" spans="1:19" ht="51.6" hidden="1" customHeight="1" x14ac:dyDescent="0.3">
      <c r="A11" s="17"/>
      <c r="B11" s="27" t="s">
        <v>29</v>
      </c>
      <c r="C11" s="28"/>
      <c r="D11" s="29"/>
      <c r="E11" s="30"/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18"/>
      <c r="M11" s="10"/>
      <c r="N11" s="10"/>
      <c r="O11" s="10"/>
      <c r="P11" s="2"/>
      <c r="Q11" s="2"/>
      <c r="R11" s="2"/>
      <c r="S11" s="2"/>
    </row>
    <row r="12" spans="1:19" ht="69.599999999999994" hidden="1" customHeight="1" x14ac:dyDescent="0.3">
      <c r="A12" s="17"/>
      <c r="B12" s="27" t="s">
        <v>30</v>
      </c>
      <c r="C12" s="28"/>
      <c r="D12" s="29"/>
      <c r="E12" s="30"/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18"/>
      <c r="M12" s="10"/>
      <c r="N12" s="10"/>
      <c r="O12" s="10"/>
      <c r="P12" s="2"/>
      <c r="Q12" s="2"/>
      <c r="R12" s="2"/>
      <c r="S12" s="2"/>
    </row>
    <row r="13" spans="1:19" ht="39" hidden="1" customHeight="1" x14ac:dyDescent="0.3">
      <c r="A13" s="17"/>
      <c r="B13" s="27" t="s">
        <v>31</v>
      </c>
      <c r="C13" s="28"/>
      <c r="D13" s="29"/>
      <c r="E13" s="30"/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18"/>
      <c r="M13" s="10"/>
      <c r="N13" s="10"/>
      <c r="O13" s="10"/>
      <c r="P13" s="2"/>
      <c r="Q13" s="2"/>
      <c r="R13" s="2"/>
      <c r="S13" s="2"/>
    </row>
    <row r="14" spans="1:19" ht="56.45" hidden="1" customHeight="1" x14ac:dyDescent="0.3">
      <c r="A14" s="17"/>
      <c r="B14" s="27" t="s">
        <v>32</v>
      </c>
      <c r="C14" s="28"/>
      <c r="D14" s="29"/>
      <c r="E14" s="30"/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18"/>
      <c r="M14" s="10"/>
      <c r="N14" s="10"/>
      <c r="O14" s="10"/>
      <c r="P14" s="2"/>
      <c r="Q14" s="2"/>
      <c r="R14" s="2"/>
      <c r="S14" s="2"/>
    </row>
    <row r="15" spans="1:19" ht="64.900000000000006" hidden="1" customHeight="1" x14ac:dyDescent="0.3">
      <c r="A15" s="17"/>
      <c r="B15" s="27" t="s">
        <v>33</v>
      </c>
      <c r="C15" s="28"/>
      <c r="D15" s="29"/>
      <c r="E15" s="30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18"/>
      <c r="M15" s="10"/>
      <c r="N15" s="10"/>
      <c r="O15" s="10"/>
      <c r="P15" s="2"/>
      <c r="Q15" s="2"/>
      <c r="R15" s="2"/>
      <c r="S15" s="2"/>
    </row>
    <row r="16" spans="1:19" ht="45.6" hidden="1" customHeight="1" x14ac:dyDescent="0.3">
      <c r="A16" s="17"/>
      <c r="B16" s="27" t="s">
        <v>34</v>
      </c>
      <c r="C16" s="28"/>
      <c r="D16" s="29"/>
      <c r="E16" s="30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18"/>
      <c r="M16" s="10"/>
      <c r="N16" s="10"/>
      <c r="O16" s="10"/>
      <c r="P16" s="2"/>
      <c r="Q16" s="2"/>
      <c r="R16" s="2"/>
      <c r="S16" s="2"/>
    </row>
    <row r="17" spans="1:19" ht="54.6" hidden="1" customHeight="1" x14ac:dyDescent="0.3">
      <c r="A17" s="17"/>
      <c r="B17" s="27" t="s">
        <v>35</v>
      </c>
      <c r="C17" s="28"/>
      <c r="D17" s="29"/>
      <c r="E17" s="30"/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18"/>
      <c r="M17" s="10"/>
      <c r="N17" s="10"/>
      <c r="O17" s="10"/>
      <c r="P17" s="2"/>
      <c r="Q17" s="2"/>
      <c r="R17" s="2"/>
      <c r="S17" s="2"/>
    </row>
    <row r="18" spans="1:19" ht="54" hidden="1" customHeight="1" x14ac:dyDescent="0.3">
      <c r="A18" s="17"/>
      <c r="B18" s="27" t="s">
        <v>36</v>
      </c>
      <c r="C18" s="28"/>
      <c r="D18" s="29"/>
      <c r="E18" s="30"/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18"/>
      <c r="M18" s="10"/>
      <c r="N18" s="10"/>
      <c r="O18" s="10"/>
      <c r="P18" s="2"/>
      <c r="Q18" s="2"/>
      <c r="R18" s="2"/>
      <c r="S18" s="2"/>
    </row>
    <row r="19" spans="1:19" ht="49.9" hidden="1" customHeight="1" x14ac:dyDescent="0.3">
      <c r="A19" s="17"/>
      <c r="B19" s="27" t="s">
        <v>37</v>
      </c>
      <c r="C19" s="28"/>
      <c r="D19" s="29"/>
      <c r="E19" s="30"/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18"/>
      <c r="M19" s="10"/>
      <c r="N19" s="10"/>
      <c r="O19" s="10"/>
      <c r="P19" s="2"/>
      <c r="Q19" s="2"/>
      <c r="R19" s="2"/>
      <c r="S19" s="2"/>
    </row>
    <row r="20" spans="1:19" ht="30.6" hidden="1" customHeight="1" x14ac:dyDescent="0.3">
      <c r="A20" s="17"/>
      <c r="B20" s="27" t="s">
        <v>38</v>
      </c>
      <c r="C20" s="28"/>
      <c r="D20" s="29"/>
      <c r="E20" s="30"/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18"/>
      <c r="M20" s="10"/>
      <c r="N20" s="10"/>
      <c r="O20" s="10"/>
      <c r="P20" s="2"/>
      <c r="Q20" s="2"/>
      <c r="R20" s="2"/>
      <c r="S20" s="2"/>
    </row>
    <row r="21" spans="1:19" ht="63.6" hidden="1" customHeight="1" x14ac:dyDescent="0.3">
      <c r="A21" s="17"/>
      <c r="B21" s="27" t="s">
        <v>39</v>
      </c>
      <c r="C21" s="28"/>
      <c r="D21" s="29"/>
      <c r="E21" s="30"/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18"/>
      <c r="M21" s="10"/>
      <c r="N21" s="10"/>
      <c r="O21" s="10"/>
      <c r="P21" s="2"/>
      <c r="Q21" s="2"/>
      <c r="R21" s="2"/>
      <c r="S21" s="2"/>
    </row>
    <row r="22" spans="1:19" ht="67.900000000000006" hidden="1" customHeight="1" x14ac:dyDescent="0.3">
      <c r="A22" s="17"/>
      <c r="B22" s="27" t="s">
        <v>40</v>
      </c>
      <c r="C22" s="28"/>
      <c r="D22" s="29"/>
      <c r="E22" s="30"/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18"/>
      <c r="M22" s="10"/>
      <c r="N22" s="10"/>
      <c r="O22" s="10"/>
      <c r="P22" s="2"/>
      <c r="Q22" s="2"/>
      <c r="R22" s="2"/>
      <c r="S22" s="2"/>
    </row>
    <row r="23" spans="1:19" ht="52.9" hidden="1" customHeight="1" x14ac:dyDescent="0.3">
      <c r="A23" s="17"/>
      <c r="B23" s="27" t="s">
        <v>41</v>
      </c>
      <c r="C23" s="28"/>
      <c r="D23" s="29"/>
      <c r="E23" s="30"/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18"/>
      <c r="M23" s="10"/>
      <c r="N23" s="10"/>
      <c r="O23" s="10"/>
      <c r="P23" s="2"/>
      <c r="Q23" s="2"/>
      <c r="R23" s="2"/>
      <c r="S23" s="2"/>
    </row>
    <row r="24" spans="1:19" ht="47.45" hidden="1" customHeight="1" x14ac:dyDescent="0.3">
      <c r="A24" s="17"/>
      <c r="B24" s="27" t="s">
        <v>42</v>
      </c>
      <c r="C24" s="28"/>
      <c r="D24" s="29"/>
      <c r="E24" s="30"/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18"/>
      <c r="M24" s="10"/>
      <c r="N24" s="10"/>
      <c r="O24" s="10"/>
      <c r="P24" s="2"/>
      <c r="Q24" s="2"/>
      <c r="R24" s="2"/>
      <c r="S24" s="2"/>
    </row>
    <row r="25" spans="1:19" ht="51.6" hidden="1" customHeight="1" x14ac:dyDescent="0.3">
      <c r="A25" s="17"/>
      <c r="B25" s="27" t="s">
        <v>43</v>
      </c>
      <c r="C25" s="28"/>
      <c r="D25" s="29"/>
      <c r="E25" s="30"/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18"/>
      <c r="M25" s="10"/>
      <c r="N25" s="10"/>
      <c r="O25" s="10"/>
      <c r="P25" s="2"/>
      <c r="Q25" s="2"/>
      <c r="R25" s="2"/>
      <c r="S25" s="2"/>
    </row>
    <row r="26" spans="1:19" ht="35.450000000000003" hidden="1" customHeight="1" x14ac:dyDescent="0.3">
      <c r="A26" s="17"/>
      <c r="B26" s="27" t="s">
        <v>7</v>
      </c>
      <c r="C26" s="28"/>
      <c r="D26" s="29"/>
      <c r="E26" s="30"/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18"/>
      <c r="M26" s="10"/>
      <c r="N26" s="10"/>
      <c r="O26" s="10"/>
      <c r="P26" s="2"/>
      <c r="Q26" s="2"/>
      <c r="R26" s="2"/>
      <c r="S26" s="2"/>
    </row>
    <row r="27" spans="1:19" ht="66" hidden="1" customHeight="1" x14ac:dyDescent="0.3">
      <c r="A27" s="17"/>
      <c r="B27" s="32"/>
      <c r="C27" s="28"/>
      <c r="D27" s="29"/>
      <c r="E27" s="30"/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18"/>
      <c r="M27" s="10"/>
      <c r="N27" s="10"/>
      <c r="O27" s="10"/>
      <c r="P27" s="2"/>
      <c r="Q27" s="2"/>
      <c r="R27" s="2"/>
      <c r="S27" s="2"/>
    </row>
    <row r="28" spans="1:19" ht="33.6" hidden="1" customHeight="1" x14ac:dyDescent="0.3">
      <c r="A28" s="17"/>
      <c r="B28" s="22" t="s">
        <v>4</v>
      </c>
      <c r="C28" s="28"/>
      <c r="D28" s="29"/>
      <c r="E28" s="30"/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18"/>
      <c r="M28" s="10"/>
      <c r="N28" s="10"/>
      <c r="O28" s="10"/>
      <c r="P28" s="2"/>
      <c r="Q28" s="2"/>
      <c r="R28" s="2"/>
      <c r="S28" s="2"/>
    </row>
    <row r="29" spans="1:19" ht="32.450000000000003" customHeight="1" x14ac:dyDescent="0.3">
      <c r="B29" s="31" t="s">
        <v>6</v>
      </c>
      <c r="C29" s="24" t="s">
        <v>0</v>
      </c>
      <c r="D29" s="25">
        <v>5145926.3</v>
      </c>
      <c r="E29" s="26">
        <f t="shared" ref="E29" si="0">SUM(E31:E45)</f>
        <v>2674551.2000000002</v>
      </c>
      <c r="F29" s="26">
        <f>SUM(F31:F48)</f>
        <v>6783806.2999999998</v>
      </c>
      <c r="G29" s="26">
        <f t="shared" ref="G29" si="1">SUM(G31:G48)</f>
        <v>4245387.4999999991</v>
      </c>
      <c r="H29" s="26">
        <f>G29/F29*100</f>
        <v>62.581201647812371</v>
      </c>
      <c r="I29" s="26">
        <f>I31+I32+I33+I34+I35+I36+I37+I38+I39+I40+I41+I42+I43+I44+I45+I46+I47+I48+I30</f>
        <v>7282608.8000000007</v>
      </c>
      <c r="J29" s="26">
        <f>J31+J32+J33+J34+J35+J36+J37+J38+J39+J40+J41+J42+J43+J44+J45+J46+J47+J48+J30</f>
        <v>4701297.5999999996</v>
      </c>
      <c r="K29" s="26">
        <f>J29/I29*100</f>
        <v>64.55513029891155</v>
      </c>
    </row>
    <row r="30" spans="1:19" ht="32.450000000000003" customHeight="1" x14ac:dyDescent="0.3">
      <c r="B30" s="32" t="s">
        <v>44</v>
      </c>
      <c r="C30" s="24"/>
      <c r="D30" s="25"/>
      <c r="E30" s="26"/>
      <c r="F30" s="30">
        <v>0</v>
      </c>
      <c r="G30" s="30">
        <v>0</v>
      </c>
      <c r="H30" s="30">
        <v>0</v>
      </c>
      <c r="I30" s="30">
        <v>2000</v>
      </c>
      <c r="J30" s="30">
        <v>577.20000000000005</v>
      </c>
      <c r="K30" s="30">
        <f>J30/I30*100</f>
        <v>28.860000000000003</v>
      </c>
    </row>
    <row r="31" spans="1:19" ht="35.450000000000003" customHeight="1" x14ac:dyDescent="0.3">
      <c r="B31" s="32" t="s">
        <v>8</v>
      </c>
      <c r="C31" s="28" t="s">
        <v>0</v>
      </c>
      <c r="D31" s="29">
        <v>2879132.2</v>
      </c>
      <c r="E31" s="30">
        <v>1766154.6</v>
      </c>
      <c r="F31" s="30">
        <v>796705.1</v>
      </c>
      <c r="G31" s="30">
        <v>561777.6</v>
      </c>
      <c r="H31" s="30">
        <f t="shared" ref="H31:H51" si="2">G31/F31*100</f>
        <v>70.512615019032765</v>
      </c>
      <c r="I31" s="30">
        <v>707015.4</v>
      </c>
      <c r="J31" s="30">
        <v>522737.8</v>
      </c>
      <c r="K31" s="30">
        <f t="shared" ref="K31:K50" si="3">J31/I31*100</f>
        <v>73.935843547396559</v>
      </c>
    </row>
    <row r="32" spans="1:19" ht="33" customHeight="1" x14ac:dyDescent="0.3">
      <c r="B32" s="32" t="s">
        <v>9</v>
      </c>
      <c r="C32" s="28" t="s">
        <v>0</v>
      </c>
      <c r="D32" s="29">
        <v>293800.90000000002</v>
      </c>
      <c r="E32" s="30">
        <v>285135.5</v>
      </c>
      <c r="F32" s="30">
        <v>2832689.8</v>
      </c>
      <c r="G32" s="30">
        <v>1948808.9</v>
      </c>
      <c r="H32" s="30">
        <f t="shared" si="2"/>
        <v>68.797116436822705</v>
      </c>
      <c r="I32" s="30">
        <v>3552901.8</v>
      </c>
      <c r="J32" s="30">
        <v>2283356.5</v>
      </c>
      <c r="K32" s="30">
        <f t="shared" si="3"/>
        <v>64.267368718155964</v>
      </c>
    </row>
    <row r="33" spans="2:11" ht="37.15" customHeight="1" x14ac:dyDescent="0.3">
      <c r="B33" s="32" t="s">
        <v>10</v>
      </c>
      <c r="C33" s="28" t="s">
        <v>0</v>
      </c>
      <c r="D33" s="29">
        <v>211871.8</v>
      </c>
      <c r="E33" s="30">
        <v>113232</v>
      </c>
      <c r="F33" s="30">
        <v>129403.8</v>
      </c>
      <c r="G33" s="30">
        <v>91935.7</v>
      </c>
      <c r="H33" s="30">
        <f t="shared" si="2"/>
        <v>71.0455952607265</v>
      </c>
      <c r="I33" s="30">
        <v>110946.4</v>
      </c>
      <c r="J33" s="30">
        <v>70518</v>
      </c>
      <c r="K33" s="30">
        <f t="shared" si="3"/>
        <v>63.560421969527638</v>
      </c>
    </row>
    <row r="34" spans="2:11" ht="31.9" customHeight="1" x14ac:dyDescent="0.3">
      <c r="B34" s="32" t="s">
        <v>11</v>
      </c>
      <c r="C34" s="28" t="s">
        <v>0</v>
      </c>
      <c r="D34" s="29">
        <v>39395.5</v>
      </c>
      <c r="E34" s="30">
        <v>18361.2</v>
      </c>
      <c r="F34" s="30">
        <v>394687.1</v>
      </c>
      <c r="G34" s="30">
        <v>277500.40000000002</v>
      </c>
      <c r="H34" s="30">
        <f t="shared" si="2"/>
        <v>70.30896119989734</v>
      </c>
      <c r="I34" s="30">
        <v>453324.9</v>
      </c>
      <c r="J34" s="30">
        <v>340491.7</v>
      </c>
      <c r="K34" s="30">
        <f t="shared" si="3"/>
        <v>75.109860499610761</v>
      </c>
    </row>
    <row r="35" spans="2:11" ht="35.450000000000003" customHeight="1" x14ac:dyDescent="0.3">
      <c r="B35" s="32" t="s">
        <v>12</v>
      </c>
      <c r="C35" s="28" t="s">
        <v>0</v>
      </c>
      <c r="D35" s="29">
        <v>354647</v>
      </c>
      <c r="E35" s="30">
        <f t="shared" ref="E35" si="4">13820.6+72976.2</f>
        <v>86796.800000000003</v>
      </c>
      <c r="F35" s="30">
        <v>12831.7</v>
      </c>
      <c r="G35" s="30">
        <v>5580</v>
      </c>
      <c r="H35" s="30">
        <f t="shared" si="2"/>
        <v>43.4860540692192</v>
      </c>
      <c r="I35" s="30">
        <v>12468.4</v>
      </c>
      <c r="J35" s="30">
        <v>7769.6</v>
      </c>
      <c r="K35" s="30">
        <f t="shared" si="3"/>
        <v>62.314330627827154</v>
      </c>
    </row>
    <row r="36" spans="2:11" ht="37.9" customHeight="1" x14ac:dyDescent="0.3">
      <c r="B36" s="32" t="s">
        <v>13</v>
      </c>
      <c r="C36" s="28" t="s">
        <v>0</v>
      </c>
      <c r="D36" s="29">
        <v>43251.3</v>
      </c>
      <c r="E36" s="30">
        <v>26929.5</v>
      </c>
      <c r="F36" s="30">
        <v>80476.800000000003</v>
      </c>
      <c r="G36" s="30">
        <v>16105.4</v>
      </c>
      <c r="H36" s="30">
        <f t="shared" si="2"/>
        <v>20.012475645154876</v>
      </c>
      <c r="I36" s="30">
        <v>23617.3</v>
      </c>
      <c r="J36" s="30">
        <v>643.5</v>
      </c>
      <c r="K36" s="30">
        <f t="shared" si="3"/>
        <v>2.7246975733889989</v>
      </c>
    </row>
    <row r="37" spans="2:11" ht="59.45" customHeight="1" x14ac:dyDescent="0.3">
      <c r="B37" s="32" t="s">
        <v>14</v>
      </c>
      <c r="C37" s="28" t="s">
        <v>0</v>
      </c>
      <c r="D37" s="29">
        <v>467748</v>
      </c>
      <c r="E37" s="30">
        <f t="shared" ref="E37" si="5">1083.4+68651.8+139320.5</f>
        <v>209055.7</v>
      </c>
      <c r="F37" s="30">
        <v>179567.1</v>
      </c>
      <c r="G37" s="30">
        <v>92020.3</v>
      </c>
      <c r="H37" s="30">
        <f t="shared" si="2"/>
        <v>51.245634640198567</v>
      </c>
      <c r="I37" s="30">
        <v>123407</v>
      </c>
      <c r="J37" s="30">
        <v>71400</v>
      </c>
      <c r="K37" s="30">
        <f t="shared" si="3"/>
        <v>57.857333862746842</v>
      </c>
    </row>
    <row r="38" spans="2:11" ht="32.450000000000003" customHeight="1" x14ac:dyDescent="0.3">
      <c r="B38" s="32" t="s">
        <v>15</v>
      </c>
      <c r="C38" s="28" t="s">
        <v>0</v>
      </c>
      <c r="D38" s="29">
        <v>23173.8</v>
      </c>
      <c r="E38" s="30">
        <f t="shared" ref="E38" si="6">8304.9+6451.6+3205</f>
        <v>17961.5</v>
      </c>
      <c r="F38" s="30">
        <v>57241.1</v>
      </c>
      <c r="G38" s="30">
        <v>46370.1</v>
      </c>
      <c r="H38" s="30">
        <f t="shared" si="2"/>
        <v>81.008401306054566</v>
      </c>
      <c r="I38" s="30">
        <v>94062.6</v>
      </c>
      <c r="J38" s="30">
        <v>61113.5</v>
      </c>
      <c r="K38" s="30">
        <f t="shared" si="3"/>
        <v>64.971093718438567</v>
      </c>
    </row>
    <row r="39" spans="2:11" ht="52.9" customHeight="1" x14ac:dyDescent="0.3">
      <c r="B39" s="32" t="s">
        <v>16</v>
      </c>
      <c r="C39" s="28" t="s">
        <v>0</v>
      </c>
      <c r="D39" s="29">
        <v>3068.4</v>
      </c>
      <c r="E39" s="30">
        <v>433.2</v>
      </c>
      <c r="F39" s="30">
        <v>92183.2</v>
      </c>
      <c r="G39" s="30">
        <v>28944.9</v>
      </c>
      <c r="H39" s="30">
        <f t="shared" si="2"/>
        <v>31.399322219233007</v>
      </c>
      <c r="I39" s="30">
        <v>129678.2</v>
      </c>
      <c r="J39" s="30">
        <v>81355.5</v>
      </c>
      <c r="K39" s="30">
        <f t="shared" si="3"/>
        <v>62.736450691018234</v>
      </c>
    </row>
    <row r="40" spans="2:11" ht="37.15" customHeight="1" x14ac:dyDescent="0.3">
      <c r="B40" s="32" t="s">
        <v>17</v>
      </c>
      <c r="C40" s="28" t="s">
        <v>0</v>
      </c>
      <c r="D40" s="29">
        <v>117378.3</v>
      </c>
      <c r="E40" s="30">
        <v>35778.800000000003</v>
      </c>
      <c r="F40" s="30">
        <v>2589.5</v>
      </c>
      <c r="G40" s="30">
        <v>0</v>
      </c>
      <c r="H40" s="30">
        <f t="shared" si="2"/>
        <v>0</v>
      </c>
      <c r="I40" s="30">
        <v>2390.6999999999998</v>
      </c>
      <c r="J40" s="30">
        <v>0</v>
      </c>
      <c r="K40" s="30">
        <f t="shared" si="3"/>
        <v>0</v>
      </c>
    </row>
    <row r="41" spans="2:11" ht="42.6" customHeight="1" x14ac:dyDescent="0.3">
      <c r="B41" s="32" t="s">
        <v>18</v>
      </c>
      <c r="C41" s="28" t="s">
        <v>0</v>
      </c>
      <c r="D41" s="29">
        <v>3702</v>
      </c>
      <c r="E41" s="30">
        <v>0</v>
      </c>
      <c r="F41" s="30">
        <v>723752.4</v>
      </c>
      <c r="G41" s="30">
        <v>493764.1</v>
      </c>
      <c r="H41" s="30">
        <f t="shared" si="2"/>
        <v>68.222792767250226</v>
      </c>
      <c r="I41" s="30">
        <v>716116.2</v>
      </c>
      <c r="J41" s="30">
        <v>491913.1</v>
      </c>
      <c r="K41" s="30">
        <f t="shared" si="3"/>
        <v>68.691798900792918</v>
      </c>
    </row>
    <row r="42" spans="2:11" ht="62.45" customHeight="1" x14ac:dyDescent="0.3">
      <c r="B42" s="32" t="s">
        <v>19</v>
      </c>
      <c r="C42" s="28" t="s">
        <v>0</v>
      </c>
      <c r="D42" s="29">
        <v>290278.3</v>
      </c>
      <c r="E42" s="30">
        <f t="shared" ref="E42" si="7">1470+6169.7+328+15480.6</f>
        <v>23448.3</v>
      </c>
      <c r="F42" s="30">
        <v>101769.3</v>
      </c>
      <c r="G42" s="30">
        <v>53251.3</v>
      </c>
      <c r="H42" s="30">
        <f t="shared" si="2"/>
        <v>52.325504842816059</v>
      </c>
      <c r="I42" s="30">
        <v>97928.5</v>
      </c>
      <c r="J42" s="30">
        <v>45746.2</v>
      </c>
      <c r="K42" s="30">
        <f t="shared" si="3"/>
        <v>46.713877982405528</v>
      </c>
    </row>
    <row r="43" spans="2:11" ht="45.6" customHeight="1" x14ac:dyDescent="0.3">
      <c r="B43" s="32" t="s">
        <v>20</v>
      </c>
      <c r="C43" s="28" t="s">
        <v>0</v>
      </c>
      <c r="D43" s="29">
        <v>143094</v>
      </c>
      <c r="E43" s="30">
        <v>31751.5</v>
      </c>
      <c r="F43" s="30">
        <v>483223.1</v>
      </c>
      <c r="G43" s="30">
        <v>207597.2</v>
      </c>
      <c r="H43" s="30">
        <f t="shared" si="2"/>
        <v>42.960942885387723</v>
      </c>
      <c r="I43" s="30">
        <v>484214.8</v>
      </c>
      <c r="J43" s="30">
        <v>285388.09999999998</v>
      </c>
      <c r="K43" s="30">
        <f t="shared" si="3"/>
        <v>58.938326544335283</v>
      </c>
    </row>
    <row r="44" spans="2:11" ht="42.6" customHeight="1" x14ac:dyDescent="0.3">
      <c r="B44" s="32" t="s">
        <v>21</v>
      </c>
      <c r="C44" s="28" t="s">
        <v>0</v>
      </c>
      <c r="D44" s="29">
        <v>177727.9</v>
      </c>
      <c r="E44" s="30">
        <v>21866</v>
      </c>
      <c r="F44" s="30">
        <v>155324.20000000001</v>
      </c>
      <c r="G44" s="30">
        <v>84135.4</v>
      </c>
      <c r="H44" s="30">
        <f t="shared" si="2"/>
        <v>54.16760556307387</v>
      </c>
      <c r="I44" s="30">
        <v>131135.29999999999</v>
      </c>
      <c r="J44" s="30">
        <v>78804.3</v>
      </c>
      <c r="K44" s="30">
        <f t="shared" si="3"/>
        <v>60.093887763249107</v>
      </c>
    </row>
    <row r="45" spans="2:11" ht="30.6" customHeight="1" x14ac:dyDescent="0.3">
      <c r="B45" s="32" t="s">
        <v>22</v>
      </c>
      <c r="C45" s="28" t="s">
        <v>0</v>
      </c>
      <c r="D45" s="29">
        <v>97656.9</v>
      </c>
      <c r="E45" s="30">
        <f t="shared" ref="E45" si="8">37646.6</f>
        <v>37646.6</v>
      </c>
      <c r="F45" s="30">
        <v>5866.7</v>
      </c>
      <c r="G45" s="30">
        <v>1790.8</v>
      </c>
      <c r="H45" s="30">
        <f t="shared" si="2"/>
        <v>30.524826563485437</v>
      </c>
      <c r="I45" s="30">
        <v>4437.1000000000004</v>
      </c>
      <c r="J45" s="30">
        <v>1869.2</v>
      </c>
      <c r="K45" s="30">
        <f t="shared" si="3"/>
        <v>42.1266142300151</v>
      </c>
    </row>
    <row r="46" spans="2:11" ht="42" customHeight="1" x14ac:dyDescent="0.3">
      <c r="B46" s="32" t="s">
        <v>25</v>
      </c>
      <c r="C46" s="28"/>
      <c r="D46" s="29"/>
      <c r="E46" s="30"/>
      <c r="F46" s="30">
        <v>688291.9</v>
      </c>
      <c r="G46" s="30">
        <v>332776.8</v>
      </c>
      <c r="H46" s="30">
        <f t="shared" si="2"/>
        <v>48.348208078578288</v>
      </c>
      <c r="I46" s="30">
        <v>572422.69999999995</v>
      </c>
      <c r="J46" s="30">
        <v>342197.1</v>
      </c>
      <c r="K46" s="30">
        <f t="shared" si="3"/>
        <v>59.780490885494231</v>
      </c>
    </row>
    <row r="47" spans="2:11" ht="41.45" customHeight="1" x14ac:dyDescent="0.3">
      <c r="B47" s="32" t="s">
        <v>23</v>
      </c>
      <c r="C47" s="28"/>
      <c r="D47" s="29"/>
      <c r="E47" s="30"/>
      <c r="F47" s="30">
        <v>12000</v>
      </c>
      <c r="G47" s="30">
        <v>0</v>
      </c>
      <c r="H47" s="30">
        <f t="shared" si="2"/>
        <v>0</v>
      </c>
      <c r="I47" s="30">
        <v>0</v>
      </c>
      <c r="J47" s="30">
        <v>0</v>
      </c>
      <c r="K47" s="30">
        <v>0</v>
      </c>
    </row>
    <row r="48" spans="2:11" ht="42.6" customHeight="1" x14ac:dyDescent="0.3">
      <c r="B48" s="32" t="s">
        <v>24</v>
      </c>
      <c r="C48" s="28"/>
      <c r="D48" s="29"/>
      <c r="E48" s="30"/>
      <c r="F48" s="30">
        <v>35203.5</v>
      </c>
      <c r="G48" s="30">
        <v>3028.6</v>
      </c>
      <c r="H48" s="30">
        <f t="shared" si="2"/>
        <v>8.6031218486798195</v>
      </c>
      <c r="I48" s="30">
        <v>64541.5</v>
      </c>
      <c r="J48" s="30">
        <v>15416.3</v>
      </c>
      <c r="K48" s="30">
        <f t="shared" si="3"/>
        <v>23.885871880882842</v>
      </c>
    </row>
    <row r="49" spans="2:11" ht="40.15" hidden="1" customHeight="1" x14ac:dyDescent="0.3">
      <c r="B49" s="32" t="s">
        <v>26</v>
      </c>
      <c r="C49" s="28"/>
      <c r="D49" s="29"/>
      <c r="E49" s="30"/>
      <c r="F49" s="30"/>
      <c r="G49" s="30"/>
      <c r="H49" s="30" t="e">
        <f t="shared" si="2"/>
        <v>#DIV/0!</v>
      </c>
      <c r="I49" s="30"/>
      <c r="J49" s="30"/>
      <c r="K49" s="30" t="e">
        <f t="shared" si="3"/>
        <v>#DIV/0!</v>
      </c>
    </row>
    <row r="50" spans="2:11" ht="24" customHeight="1" x14ac:dyDescent="0.3">
      <c r="B50" s="32" t="s">
        <v>7</v>
      </c>
      <c r="C50" s="24"/>
      <c r="D50" s="25"/>
      <c r="E50" s="26">
        <v>155426</v>
      </c>
      <c r="F50" s="30">
        <v>349108</v>
      </c>
      <c r="G50" s="30">
        <v>31527.7</v>
      </c>
      <c r="H50" s="30">
        <f t="shared" si="2"/>
        <v>9.0309302565395235</v>
      </c>
      <c r="I50" s="30">
        <v>165093.5</v>
      </c>
      <c r="J50" s="30">
        <v>22736.9</v>
      </c>
      <c r="K50" s="30">
        <f t="shared" si="3"/>
        <v>13.772135184001794</v>
      </c>
    </row>
    <row r="51" spans="2:11" ht="30" customHeight="1" x14ac:dyDescent="0.3">
      <c r="B51" s="19" t="s">
        <v>4</v>
      </c>
      <c r="C51" s="20"/>
      <c r="D51" s="20"/>
      <c r="E51" s="33">
        <f t="shared" ref="E51" si="9">E50+E29</f>
        <v>2829977.2</v>
      </c>
      <c r="F51" s="33">
        <f>SUM(F31:F50)</f>
        <v>7132914.2999999998</v>
      </c>
      <c r="G51" s="33">
        <f t="shared" ref="G51" si="10">G50+G49+G29</f>
        <v>4276915.1999999993</v>
      </c>
      <c r="H51" s="34">
        <f t="shared" si="2"/>
        <v>59.960277386201035</v>
      </c>
      <c r="I51" s="33">
        <f>I50+I29</f>
        <v>7447702.3000000007</v>
      </c>
      <c r="J51" s="33">
        <f>J50+J29</f>
        <v>4724034.5</v>
      </c>
      <c r="K51" s="34">
        <f>J51/I51*100</f>
        <v>63.429421715741775</v>
      </c>
    </row>
  </sheetData>
  <mergeCells count="14">
    <mergeCell ref="G5:O5"/>
    <mergeCell ref="B3:K3"/>
    <mergeCell ref="G2:K2"/>
    <mergeCell ref="E7:E8"/>
    <mergeCell ref="B7:B8"/>
    <mergeCell ref="C7:C8"/>
    <mergeCell ref="D7:D8"/>
    <mergeCell ref="G7:G8"/>
    <mergeCell ref="J7:J8"/>
    <mergeCell ref="J6:K6"/>
    <mergeCell ref="F7:F8"/>
    <mergeCell ref="I7:I8"/>
    <mergeCell ref="H7:H8"/>
    <mergeCell ref="K7:K8"/>
  </mergeCells>
  <pageMargins left="0" right="0" top="0" bottom="0" header="0" footer="0"/>
  <pageSetup paperSize="9" scale="5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Дробжева Юлия Александровна</cp:lastModifiedBy>
  <cp:lastPrinted>2022-07-18T13:56:57Z</cp:lastPrinted>
  <dcterms:created xsi:type="dcterms:W3CDTF">2018-10-23T12:02:08Z</dcterms:created>
  <dcterms:modified xsi:type="dcterms:W3CDTF">2022-10-21T09:58:29Z</dcterms:modified>
</cp:coreProperties>
</file>