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9 месяцев 2021\"/>
    </mc:Choice>
  </mc:AlternateContent>
  <bookViews>
    <workbookView xWindow="0" yWindow="0" windowWidth="7470" windowHeight="207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I50" i="2" l="1"/>
  <c r="J50" i="2"/>
  <c r="K31" i="2" l="1"/>
  <c r="K32" i="2"/>
  <c r="K33" i="2"/>
  <c r="K34" i="2"/>
  <c r="K35" i="2"/>
  <c r="K36" i="2"/>
  <c r="K37" i="2"/>
  <c r="K38" i="2"/>
  <c r="K40" i="2"/>
  <c r="K41" i="2"/>
  <c r="K42" i="2"/>
  <c r="K43" i="2"/>
  <c r="K44" i="2"/>
  <c r="K45" i="2"/>
  <c r="K47" i="2"/>
  <c r="K48" i="2"/>
  <c r="K49" i="2"/>
  <c r="K50" i="2"/>
  <c r="K30" i="2"/>
  <c r="H39" i="2" l="1"/>
  <c r="H35" i="2"/>
  <c r="J29" i="2" l="1"/>
  <c r="I29" i="2"/>
  <c r="H49" i="2"/>
  <c r="H48" i="2"/>
  <c r="H46" i="2"/>
  <c r="H45" i="2"/>
  <c r="H44" i="2"/>
  <c r="H43" i="2"/>
  <c r="H42" i="2"/>
  <c r="H41" i="2"/>
  <c r="H40" i="2"/>
  <c r="H38" i="2"/>
  <c r="H37" i="2"/>
  <c r="H36" i="2"/>
  <c r="H34" i="2"/>
  <c r="H33" i="2"/>
  <c r="H32" i="2"/>
  <c r="H31" i="2"/>
  <c r="H30" i="2"/>
  <c r="F50" i="2"/>
  <c r="F29" i="2"/>
  <c r="G29" i="2"/>
  <c r="G50" i="2" s="1"/>
  <c r="K29" i="2" l="1"/>
  <c r="H50" i="2"/>
  <c r="H29" i="2"/>
  <c r="E44" i="2"/>
  <c r="E41" i="2"/>
  <c r="E37" i="2"/>
  <c r="E36" i="2"/>
  <c r="E34" i="2"/>
  <c r="E29" i="2" l="1"/>
  <c r="E50" i="2" s="1"/>
</calcChain>
</file>

<file path=xl/sharedStrings.xml><?xml version="1.0" encoding="utf-8"?>
<sst xmlns="http://schemas.openxmlformats.org/spreadsheetml/2006/main" count="68" uniqueCount="48">
  <si>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</si>
  <si>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</si>
  <si>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</si>
  <si>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</si>
  <si>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</si>
  <si>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</si>
  <si>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</si>
  <si>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</si>
  <si>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</si>
  <si>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</si>
  <si>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</si>
  <si>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</si>
  <si>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</si>
  <si>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</si>
  <si>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</si>
  <si>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</si>
  <si>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</si>
  <si>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</si>
  <si>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</si>
  <si>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</si>
  <si>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</si>
  <si>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</si>
  <si>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</si>
  <si>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</si>
  <si>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</si>
  <si>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</si>
  <si>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</si>
  <si>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</si>
  <si>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</si>
  <si>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</si>
  <si>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</si>
  <si>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</si>
  <si>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</si>
  <si>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</si>
  <si>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</si>
  <si>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</si>
  <si>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</si>
  <si>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</si>
  <si>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</si>
  <si>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</si>
  <si>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</si>
  <si>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</si>
  <si>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</si>
  <si>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</si>
  <si>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</si>
  <si>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Исполнено           за 9 месяцев 2020 года</t>
  </si>
  <si>
    <t>Исполнено           за 9 месяцев 2021 года</t>
  </si>
  <si>
    <t xml:space="preserve"> Исполнение бюджета городского округа Воскресенск Московской области                                                                                                                                                                   за 9 месяцев 2021 года  и за 9 месяцев 2020 года в разрезе муниципальных программ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</si>
</sst>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topLeftCell="A2" zoomScaleNormal="100" workbookViewId="0">
      <selection activeCell="T38" sqref="T38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47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29</v>
      </c>
      <c r="G7" s="39" t="s">
        <v>45</v>
      </c>
      <c r="H7" s="39" t="s">
        <v>25</v>
      </c>
      <c r="I7" s="39" t="s">
        <v>1</v>
      </c>
      <c r="J7" s="39" t="s">
        <v>46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30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31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32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33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34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35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36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37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38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39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40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41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42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43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44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SUM(E30:E44)</f>
        <v>2674551.2000000002</v>
      </c>
      <c r="F29" s="26">
        <f>SUM(F30:F47)</f>
        <v>6720555.5999999996</v>
      </c>
      <c r="G29" s="26">
        <f t="shared" ref="G29" si="1">SUM(G30:G47)</f>
        <v>4285897.4999999991</v>
      </c>
      <c r="H29" s="26">
        <f>G29/F29*100</f>
        <v>63.772963949587727</v>
      </c>
      <c r="I29" s="26">
        <f>I30+I31+I32+I33+I34+I35+I36+I37+I38+I39+I40+I41+I42+I43+I44+I45+I46+I47</f>
        <v>6783806.2999999998</v>
      </c>
      <c r="J29" s="26">
        <f>J30+J31+J32+J33+J34+J35+J36+J37+J38+J39+J40+J41+J42+J43+J44+J45+J46+J47</f>
        <v>4245387.4999999991</v>
      </c>
      <c r="K29" s="26">
        <f>J29/I29*100</f>
        <v>62.581201647812371</v>
      </c>
    </row>
    <row r="30" spans="1:19" ht="35.450000000000003" customHeight="1" x14ac:dyDescent="0.3">
      <c r="B30" s="32" t="s">
        <v>8</v>
      </c>
      <c r="C30" s="28" t="s">
        <v>0</v>
      </c>
      <c r="D30" s="29">
        <v>2879132.2</v>
      </c>
      <c r="E30" s="30">
        <v>1766154.6</v>
      </c>
      <c r="F30" s="30">
        <v>468923.6</v>
      </c>
      <c r="G30" s="30">
        <v>335397.09999999998</v>
      </c>
      <c r="H30" s="30">
        <f t="shared" ref="H30:H50" si="2">G30/F30*100</f>
        <v>71.524892327876017</v>
      </c>
      <c r="I30" s="30">
        <v>796705.1</v>
      </c>
      <c r="J30" s="30">
        <v>561777.6</v>
      </c>
      <c r="K30" s="30">
        <f>J30/I30*100</f>
        <v>70.512615019032765</v>
      </c>
    </row>
    <row r="31" spans="1:19" ht="33" customHeight="1" x14ac:dyDescent="0.3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3077454.6</v>
      </c>
      <c r="G31" s="30">
        <v>2098400.7999999998</v>
      </c>
      <c r="H31" s="30">
        <f t="shared" si="2"/>
        <v>68.186247166733168</v>
      </c>
      <c r="I31" s="30">
        <v>2832689.8</v>
      </c>
      <c r="J31" s="30">
        <v>1948808.9</v>
      </c>
      <c r="K31" s="30">
        <f t="shared" ref="K31:K50" si="3">J31/I31*100</f>
        <v>68.797116436822705</v>
      </c>
    </row>
    <row r="32" spans="1:19" ht="37.15" customHeight="1" x14ac:dyDescent="0.3">
      <c r="B32" s="32" t="s">
        <v>10</v>
      </c>
      <c r="C32" s="28" t="s">
        <v>0</v>
      </c>
      <c r="D32" s="29">
        <v>211871.8</v>
      </c>
      <c r="E32" s="30">
        <v>113232</v>
      </c>
      <c r="F32" s="30">
        <v>127986.5</v>
      </c>
      <c r="G32" s="30">
        <v>89901.3</v>
      </c>
      <c r="H32" s="30">
        <f t="shared" si="2"/>
        <v>70.242799045211797</v>
      </c>
      <c r="I32" s="30">
        <v>129403.8</v>
      </c>
      <c r="J32" s="30">
        <v>91935.7</v>
      </c>
      <c r="K32" s="30">
        <f t="shared" si="3"/>
        <v>71.0455952607265</v>
      </c>
    </row>
    <row r="33" spans="2:11" ht="31.9" customHeight="1" x14ac:dyDescent="0.3">
      <c r="B33" s="32" t="s">
        <v>11</v>
      </c>
      <c r="C33" s="28" t="s">
        <v>0</v>
      </c>
      <c r="D33" s="29">
        <v>39395.5</v>
      </c>
      <c r="E33" s="30">
        <v>18361.2</v>
      </c>
      <c r="F33" s="30">
        <v>391944.4</v>
      </c>
      <c r="G33" s="30">
        <v>282405.90000000002</v>
      </c>
      <c r="H33" s="30">
        <f t="shared" si="2"/>
        <v>72.052541125731096</v>
      </c>
      <c r="I33" s="30">
        <v>394687.1</v>
      </c>
      <c r="J33" s="30">
        <v>277500.40000000002</v>
      </c>
      <c r="K33" s="30">
        <f t="shared" si="3"/>
        <v>70.30896119989734</v>
      </c>
    </row>
    <row r="34" spans="2:11" ht="35.450000000000003" customHeight="1" x14ac:dyDescent="0.3">
      <c r="B34" s="32" t="s">
        <v>12</v>
      </c>
      <c r="C34" s="28" t="s">
        <v>0</v>
      </c>
      <c r="D34" s="29">
        <v>354647</v>
      </c>
      <c r="E34" s="30">
        <f t="shared" ref="E34" si="4">13820.6+72976.2</f>
        <v>86796.800000000003</v>
      </c>
      <c r="F34" s="30">
        <v>7553.1</v>
      </c>
      <c r="G34" s="30">
        <v>3912.2</v>
      </c>
      <c r="H34" s="30">
        <f t="shared" si="2"/>
        <v>51.795951331241476</v>
      </c>
      <c r="I34" s="30">
        <v>12831.7</v>
      </c>
      <c r="J34" s="30">
        <v>5580</v>
      </c>
      <c r="K34" s="30">
        <f t="shared" si="3"/>
        <v>43.4860540692192</v>
      </c>
    </row>
    <row r="35" spans="2:11" ht="37.9" customHeight="1" x14ac:dyDescent="0.3">
      <c r="B35" s="32" t="s">
        <v>13</v>
      </c>
      <c r="C35" s="28" t="s">
        <v>0</v>
      </c>
      <c r="D35" s="29">
        <v>43251.3</v>
      </c>
      <c r="E35" s="30">
        <v>26929.5</v>
      </c>
      <c r="F35" s="30">
        <v>54557.1</v>
      </c>
      <c r="G35" s="30">
        <v>13495.7</v>
      </c>
      <c r="H35" s="30">
        <f t="shared" si="2"/>
        <v>24.736835352318948</v>
      </c>
      <c r="I35" s="30">
        <v>80476.800000000003</v>
      </c>
      <c r="J35" s="30">
        <v>16105.4</v>
      </c>
      <c r="K35" s="30">
        <f t="shared" si="3"/>
        <v>20.012475645154876</v>
      </c>
    </row>
    <row r="36" spans="2:11" ht="59.45" customHeight="1" x14ac:dyDescent="0.3">
      <c r="B36" s="32" t="s">
        <v>14</v>
      </c>
      <c r="C36" s="28" t="s">
        <v>0</v>
      </c>
      <c r="D36" s="29">
        <v>467748</v>
      </c>
      <c r="E36" s="30">
        <f t="shared" ref="E36" si="5">1083.4+68651.8+139320.5</f>
        <v>209055.7</v>
      </c>
      <c r="F36" s="30">
        <v>166702</v>
      </c>
      <c r="G36" s="30">
        <v>74408.2</v>
      </c>
      <c r="H36" s="30">
        <f t="shared" si="2"/>
        <v>44.635457283055992</v>
      </c>
      <c r="I36" s="30">
        <v>179567.1</v>
      </c>
      <c r="J36" s="30">
        <v>92020.3</v>
      </c>
      <c r="K36" s="30">
        <f t="shared" si="3"/>
        <v>51.245634640198567</v>
      </c>
    </row>
    <row r="37" spans="2:11" ht="32.450000000000003" customHeight="1" x14ac:dyDescent="0.3">
      <c r="B37" s="32" t="s">
        <v>15</v>
      </c>
      <c r="C37" s="28" t="s">
        <v>0</v>
      </c>
      <c r="D37" s="29">
        <v>23173.8</v>
      </c>
      <c r="E37" s="30">
        <f t="shared" ref="E37" si="6">8304.9+6451.6+3205</f>
        <v>17961.5</v>
      </c>
      <c r="F37" s="30">
        <v>55159.8</v>
      </c>
      <c r="G37" s="30">
        <v>27788.5</v>
      </c>
      <c r="H37" s="30">
        <f t="shared" si="2"/>
        <v>50.378173960021613</v>
      </c>
      <c r="I37" s="30">
        <v>57241.1</v>
      </c>
      <c r="J37" s="30">
        <v>46370.1</v>
      </c>
      <c r="K37" s="30">
        <f t="shared" si="3"/>
        <v>81.008401306054566</v>
      </c>
    </row>
    <row r="38" spans="2:11" ht="52.9" customHeight="1" x14ac:dyDescent="0.3">
      <c r="B38" s="32" t="s">
        <v>16</v>
      </c>
      <c r="C38" s="28" t="s">
        <v>0</v>
      </c>
      <c r="D38" s="29">
        <v>3068.4</v>
      </c>
      <c r="E38" s="30">
        <v>433.2</v>
      </c>
      <c r="F38" s="30">
        <v>260709.9</v>
      </c>
      <c r="G38" s="30">
        <v>200526</v>
      </c>
      <c r="H38" s="30">
        <f t="shared" si="2"/>
        <v>76.915376055915019</v>
      </c>
      <c r="I38" s="30">
        <v>92183.2</v>
      </c>
      <c r="J38" s="30">
        <v>28944.9</v>
      </c>
      <c r="K38" s="30">
        <f t="shared" si="3"/>
        <v>31.399322219233007</v>
      </c>
    </row>
    <row r="39" spans="2:11" ht="37.15" customHeight="1" x14ac:dyDescent="0.3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2628.1</v>
      </c>
      <c r="G39" s="30">
        <v>295.3</v>
      </c>
      <c r="H39" s="30">
        <f t="shared" si="2"/>
        <v>11.236254328221911</v>
      </c>
      <c r="I39" s="30">
        <v>2589.5</v>
      </c>
      <c r="J39" s="30">
        <v>0</v>
      </c>
      <c r="K39" s="30"/>
    </row>
    <row r="40" spans="2:11" ht="42.6" customHeight="1" x14ac:dyDescent="0.3">
      <c r="B40" s="32" t="s">
        <v>18</v>
      </c>
      <c r="C40" s="28" t="s">
        <v>0</v>
      </c>
      <c r="D40" s="29">
        <v>3702</v>
      </c>
      <c r="E40" s="30">
        <v>0</v>
      </c>
      <c r="F40" s="30">
        <v>650805.1</v>
      </c>
      <c r="G40" s="30">
        <v>408979.8</v>
      </c>
      <c r="H40" s="30">
        <f t="shared" si="2"/>
        <v>62.842131999272901</v>
      </c>
      <c r="I40" s="30">
        <v>723752.4</v>
      </c>
      <c r="J40" s="30">
        <v>493764.1</v>
      </c>
      <c r="K40" s="30">
        <f t="shared" si="3"/>
        <v>68.222792767250226</v>
      </c>
    </row>
    <row r="41" spans="2:11" ht="62.45" customHeight="1" x14ac:dyDescent="0.3">
      <c r="B41" s="32" t="s">
        <v>19</v>
      </c>
      <c r="C41" s="28" t="s">
        <v>0</v>
      </c>
      <c r="D41" s="29">
        <v>290278.3</v>
      </c>
      <c r="E41" s="30">
        <f t="shared" ref="E41" si="7">1470+6169.7+328+15480.6</f>
        <v>23448.3</v>
      </c>
      <c r="F41" s="30">
        <v>85603.6</v>
      </c>
      <c r="G41" s="30">
        <v>48836.6</v>
      </c>
      <c r="H41" s="30">
        <f t="shared" si="2"/>
        <v>57.049703517141793</v>
      </c>
      <c r="I41" s="30">
        <v>101769.3</v>
      </c>
      <c r="J41" s="30">
        <v>53251.3</v>
      </c>
      <c r="K41" s="30">
        <f t="shared" si="3"/>
        <v>52.325504842816059</v>
      </c>
    </row>
    <row r="42" spans="2:11" ht="45.6" customHeight="1" x14ac:dyDescent="0.3">
      <c r="B42" s="32" t="s">
        <v>20</v>
      </c>
      <c r="C42" s="28" t="s">
        <v>0</v>
      </c>
      <c r="D42" s="29">
        <v>143094</v>
      </c>
      <c r="E42" s="30">
        <v>31751.5</v>
      </c>
      <c r="F42" s="30">
        <v>384523.2</v>
      </c>
      <c r="G42" s="30">
        <v>183508.8</v>
      </c>
      <c r="H42" s="30">
        <f t="shared" si="2"/>
        <v>47.723726422749003</v>
      </c>
      <c r="I42" s="30">
        <v>483223.1</v>
      </c>
      <c r="J42" s="30">
        <v>207597.2</v>
      </c>
      <c r="K42" s="30">
        <f t="shared" si="3"/>
        <v>42.960942885387723</v>
      </c>
    </row>
    <row r="43" spans="2:11" ht="42.6" customHeight="1" x14ac:dyDescent="0.3">
      <c r="B43" s="32" t="s">
        <v>21</v>
      </c>
      <c r="C43" s="28" t="s">
        <v>0</v>
      </c>
      <c r="D43" s="29">
        <v>177727.9</v>
      </c>
      <c r="E43" s="30">
        <v>21866</v>
      </c>
      <c r="F43" s="30">
        <v>120713.3</v>
      </c>
      <c r="G43" s="30">
        <v>76503.8</v>
      </c>
      <c r="H43" s="30">
        <f t="shared" si="2"/>
        <v>63.376446505894549</v>
      </c>
      <c r="I43" s="30">
        <v>155324.20000000001</v>
      </c>
      <c r="J43" s="30">
        <v>84135.4</v>
      </c>
      <c r="K43" s="30">
        <f t="shared" si="3"/>
        <v>54.16760556307387</v>
      </c>
    </row>
    <row r="44" spans="2:11" ht="30.6" customHeight="1" x14ac:dyDescent="0.3">
      <c r="B44" s="32" t="s">
        <v>22</v>
      </c>
      <c r="C44" s="28" t="s">
        <v>0</v>
      </c>
      <c r="D44" s="29">
        <v>97656.9</v>
      </c>
      <c r="E44" s="30">
        <f t="shared" ref="E44" si="8">37646.6</f>
        <v>37646.6</v>
      </c>
      <c r="F44" s="30">
        <v>3609</v>
      </c>
      <c r="G44" s="30">
        <v>1651.3</v>
      </c>
      <c r="H44" s="30">
        <f t="shared" si="2"/>
        <v>45.755056802438347</v>
      </c>
      <c r="I44" s="30">
        <v>5866.7</v>
      </c>
      <c r="J44" s="30">
        <v>1790.8</v>
      </c>
      <c r="K44" s="30">
        <f t="shared" si="3"/>
        <v>30.524826563485437</v>
      </c>
    </row>
    <row r="45" spans="2:11" ht="42" customHeight="1" x14ac:dyDescent="0.3">
      <c r="B45" s="32" t="s">
        <v>26</v>
      </c>
      <c r="C45" s="28"/>
      <c r="D45" s="29"/>
      <c r="E45" s="30"/>
      <c r="F45" s="30">
        <v>784994.1</v>
      </c>
      <c r="G45" s="30">
        <v>425480.1</v>
      </c>
      <c r="H45" s="30">
        <f t="shared" si="2"/>
        <v>54.201693999993118</v>
      </c>
      <c r="I45" s="30">
        <v>688291.9</v>
      </c>
      <c r="J45" s="30">
        <v>332776.8</v>
      </c>
      <c r="K45" s="30">
        <f t="shared" si="3"/>
        <v>48.348208078578288</v>
      </c>
    </row>
    <row r="46" spans="2:11" ht="41.45" customHeight="1" x14ac:dyDescent="0.3">
      <c r="B46" s="32" t="s">
        <v>23</v>
      </c>
      <c r="C46" s="28"/>
      <c r="D46" s="29"/>
      <c r="E46" s="30"/>
      <c r="F46" s="30">
        <v>40137.699999999997</v>
      </c>
      <c r="G46" s="30">
        <v>14406.1</v>
      </c>
      <c r="H46" s="30">
        <f t="shared" si="2"/>
        <v>35.891692847372923</v>
      </c>
      <c r="I46" s="30">
        <v>12000</v>
      </c>
      <c r="J46" s="30">
        <v>0</v>
      </c>
      <c r="K46" s="30"/>
    </row>
    <row r="47" spans="2:11" ht="42.6" customHeight="1" x14ac:dyDescent="0.3">
      <c r="B47" s="32" t="s">
        <v>24</v>
      </c>
      <c r="C47" s="28"/>
      <c r="D47" s="29"/>
      <c r="E47" s="30"/>
      <c r="F47" s="30">
        <v>36550.5</v>
      </c>
      <c r="G47" s="30">
        <v>0</v>
      </c>
      <c r="H47" s="30">
        <v>0</v>
      </c>
      <c r="I47" s="30">
        <v>35203.5</v>
      </c>
      <c r="J47" s="30">
        <v>3028.6</v>
      </c>
      <c r="K47" s="30">
        <f t="shared" si="3"/>
        <v>8.6031218486798195</v>
      </c>
    </row>
    <row r="48" spans="2:11" ht="40.15" customHeight="1" x14ac:dyDescent="0.3">
      <c r="B48" s="32" t="s">
        <v>27</v>
      </c>
      <c r="C48" s="28"/>
      <c r="D48" s="29"/>
      <c r="E48" s="30"/>
      <c r="F48" s="30">
        <v>10370.700000000001</v>
      </c>
      <c r="G48" s="30">
        <v>6436.3</v>
      </c>
      <c r="H48" s="30">
        <f t="shared" si="2"/>
        <v>62.062348732486718</v>
      </c>
      <c r="I48" s="30">
        <v>12203.3</v>
      </c>
      <c r="J48" s="30">
        <v>7568.3</v>
      </c>
      <c r="K48" s="30">
        <f t="shared" si="3"/>
        <v>62.018470413740559</v>
      </c>
    </row>
    <row r="49" spans="2:11" ht="24" customHeight="1" x14ac:dyDescent="0.3">
      <c r="B49" s="32" t="s">
        <v>7</v>
      </c>
      <c r="C49" s="24"/>
      <c r="D49" s="25"/>
      <c r="E49" s="26">
        <v>155426</v>
      </c>
      <c r="F49" s="30">
        <v>63965.7</v>
      </c>
      <c r="G49" s="30">
        <v>14526.4</v>
      </c>
      <c r="H49" s="30">
        <f t="shared" si="2"/>
        <v>22.70967096428242</v>
      </c>
      <c r="I49" s="30">
        <v>336904.7</v>
      </c>
      <c r="J49" s="30">
        <v>23959.4</v>
      </c>
      <c r="K49" s="30">
        <f t="shared" si="3"/>
        <v>7.111625334998295</v>
      </c>
    </row>
    <row r="50" spans="2:11" ht="30" customHeight="1" x14ac:dyDescent="0.3">
      <c r="B50" s="19" t="s">
        <v>4</v>
      </c>
      <c r="C50" s="20"/>
      <c r="D50" s="20"/>
      <c r="E50" s="33">
        <f t="shared" ref="E50" si="9">E49+E29</f>
        <v>2829977.2</v>
      </c>
      <c r="F50" s="33">
        <f>SUM(F30:F49)</f>
        <v>6794892</v>
      </c>
      <c r="G50" s="33">
        <f t="shared" ref="G50" si="10">G49+G48+G29</f>
        <v>4306860.1999999993</v>
      </c>
      <c r="H50" s="34">
        <f t="shared" si="2"/>
        <v>63.383791824800149</v>
      </c>
      <c r="I50" s="33">
        <f>SUM(I30:I49)</f>
        <v>7132914.2999999998</v>
      </c>
      <c r="J50" s="33">
        <f>SUM(J30:J49)</f>
        <v>4276915.1999999993</v>
      </c>
      <c r="K50" s="30">
        <f t="shared" si="3"/>
        <v>59.960277386201035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2021-08-10T06:40:02Z</cp:lastPrinted>
  <dcterms:created xsi:type="dcterms:W3CDTF">2018-10-23T12:02:08Z</dcterms:created>
  <dcterms:modified xsi:type="dcterms:W3CDTF">2021-10-21T14:01:50Z</dcterms:modified>
</cp:coreProperties>
</file>