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728"/>
  </bookViews>
  <sheets>
    <sheet name="январь-сентябрь 2023" sheetId="2" r:id="rId1"/>
  </sheets>
  <calcPr calcId="152511"/>
</workbook>
</file>

<file path=xl/calcChain.xml><?xml version="1.0" encoding="utf-8"?>
<calcChain xmlns="http://schemas.openxmlformats.org/spreadsheetml/2006/main">
  <c r="D11" i="2" l="1"/>
  <c r="C10" i="2"/>
  <c r="B10" i="2"/>
  <c r="C16" i="2"/>
  <c r="B16" i="2"/>
  <c r="B14" i="2"/>
  <c r="C13" i="2"/>
  <c r="B13" i="2"/>
  <c r="B6" i="2" l="1"/>
  <c r="C4" i="2" l="1"/>
  <c r="B4" i="2"/>
  <c r="D18" i="2" l="1"/>
  <c r="D17" i="2"/>
  <c r="D16" i="2"/>
  <c r="D15" i="2"/>
  <c r="D14" i="2"/>
  <c r="D13" i="2"/>
  <c r="D12" i="2"/>
  <c r="D10" i="2"/>
  <c r="D9" i="2"/>
  <c r="D8" i="2"/>
  <c r="D7" i="2"/>
  <c r="D6" i="2"/>
  <c r="D4" i="2"/>
</calcChain>
</file>

<file path=xl/comments1.xml><?xml version="1.0" encoding="utf-8"?>
<comments xmlns="http://schemas.openxmlformats.org/spreadsheetml/2006/main">
  <authors>
    <author>Автор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сульфат аммония и трехкомпонентные удобрения в физмассе</t>
        </r>
      </text>
    </comment>
    <comment ref="A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по данным областной статистики
</t>
        </r>
      </text>
    </comment>
  </commentList>
</comments>
</file>

<file path=xl/sharedStrings.xml><?xml version="1.0" encoding="utf-8"?>
<sst xmlns="http://schemas.openxmlformats.org/spreadsheetml/2006/main" count="20" uniqueCount="20">
  <si>
    <t>Наименование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</si>
  <si>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</si>
  <si>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</si>
  <si>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Произведено промышленной продукции в натуральном выражении:</t>
  </si>
  <si>
    <t>Минеральные удобрения, тыс.тонн</t>
  </si>
  <si>
    <t>Кирпич и стеновые материалы, млн.усл.кирп.</t>
  </si>
  <si>
    <t>Обои, тыс.усл.кус.</t>
  </si>
  <si>
    <t>Консервы- всего, тыс.усл.банок</t>
  </si>
  <si>
    <t>Оборот розничной торговли по крупным и средним предприятиям, млн. рублей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</si>
  <si>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</si>
  <si>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Сальдовая прибыль(+), убыток (-) полученная крупными и средними предприятиями всех отраслей экономики, млн. рублей *</t>
  </si>
  <si>
    <t>Родилось всего, человек</t>
  </si>
  <si>
    <t>Умерло, человек</t>
  </si>
  <si>
    <t>Объем платных услуг населению по крупным и средним предприятиям*, млн. руб.</t>
  </si>
  <si>
    <t>январь -сентябрь   2023г</t>
  </si>
  <si>
    <t>январь -сентябрь   2022г</t>
  </si>
  <si>
    <t>Информация о социально-экономическом положении городского округа Воскресенск за январь - сентябрь 2023 года.</t>
  </si>
  <si>
    <t>Материалы рулонные кровельные и гидроизоляционные - Тысяча квадратных метров</t>
  </si>
  <si>
    <t>Средняя начисленная заработная плата работников по крупным и средним предприятиям, рублей</t>
  </si>
  <si>
    <t>Печенье, пряники, вафли, тонна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</si>
</sst>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\ _₽"/>
  </numFmts>
  <fonts count="10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2" fillId="0" borderId="0" xfId="0" applyFont="1" applyFill="1" applyBorder="1" applyAlignment="1">
      <alignment wrapText="1"/>
    </xf>
    <xf numFmtId="165" fontId="9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3" sqref="C3"/>
    </sheetView>
  </sheetViews>
  <sheetFormatPr defaultRowHeight="14.4" x14ac:dyDescent="0.3"/>
  <cols>
    <col min="1" max="1" width="39" customWidth="1"/>
    <col min="2" max="2" width="14.5546875" style="10" customWidth="1"/>
    <col min="3" max="3" width="14.5546875" customWidth="1"/>
    <col min="4" max="4" width="14.33203125" customWidth="1"/>
  </cols>
  <sheetData>
    <row r="1" spans="1:5" ht="31.5" customHeight="1" x14ac:dyDescent="0.3">
      <c r="A1" s="15" t="s">
        <v>16</v>
      </c>
      <c r="B1" s="15"/>
      <c r="C1" s="15"/>
      <c r="D1" s="15"/>
      <c r="E1" s="7"/>
    </row>
    <row r="3" spans="1:5" ht="78" x14ac:dyDescent="0.3">
      <c r="A3" s="1" t="s">
        <v>0</v>
      </c>
      <c r="B3" s="8" t="s">
        <v>14</v>
      </c>
      <c r="C3" s="6" t="s">
        <v>15</v>
      </c>
      <c r="D3" s="1" t="s">
        <v>1</v>
      </c>
    </row>
    <row r="4" spans="1:5" ht="55.8" x14ac:dyDescent="0.3">
      <c r="A4" s="2" t="s">
        <v>2</v>
      </c>
      <c r="B4" s="13">
        <f>64452373.8/1000</f>
        <v>64452.373799999994</v>
      </c>
      <c r="C4" s="13">
        <f>62402501.3/1000</f>
        <v>62402.501299999996</v>
      </c>
      <c r="D4" s="3">
        <f>B4/C4*100</f>
        <v>103.28492040750936</v>
      </c>
    </row>
    <row r="5" spans="1:5" ht="28.2" x14ac:dyDescent="0.3">
      <c r="A5" s="5" t="s">
        <v>3</v>
      </c>
      <c r="B5" s="12"/>
      <c r="C5" s="12"/>
      <c r="D5" s="3"/>
    </row>
    <row r="6" spans="1:5" ht="31.2" customHeight="1" x14ac:dyDescent="0.3">
      <c r="A6" s="5" t="s">
        <v>4</v>
      </c>
      <c r="B6" s="13">
        <f>45.662+429.247</f>
        <v>474.90899999999999</v>
      </c>
      <c r="C6" s="13">
        <v>508.29399999999998</v>
      </c>
      <c r="D6" s="3">
        <f t="shared" ref="D6:D18" si="0">B6/C6*100</f>
        <v>93.431950800127481</v>
      </c>
    </row>
    <row r="7" spans="1:5" ht="28.2" x14ac:dyDescent="0.3">
      <c r="A7" s="5" t="s">
        <v>5</v>
      </c>
      <c r="B7" s="13">
        <v>17.62</v>
      </c>
      <c r="C7" s="13">
        <v>18.38</v>
      </c>
      <c r="D7" s="3">
        <f t="shared" si="0"/>
        <v>95.865070729053329</v>
      </c>
    </row>
    <row r="8" spans="1:5" ht="46.2" customHeight="1" x14ac:dyDescent="0.3">
      <c r="A8" s="5" t="s">
        <v>17</v>
      </c>
      <c r="B8" s="14">
        <v>47174</v>
      </c>
      <c r="C8" s="14">
        <v>42451</v>
      </c>
      <c r="D8" s="3">
        <f t="shared" si="0"/>
        <v>111.12576853313232</v>
      </c>
    </row>
    <row r="9" spans="1:5" ht="24" customHeight="1" x14ac:dyDescent="0.3">
      <c r="A9" s="5" t="s">
        <v>6</v>
      </c>
      <c r="B9" s="13">
        <v>10028</v>
      </c>
      <c r="C9" s="13">
        <v>10292</v>
      </c>
      <c r="D9" s="3">
        <f t="shared" si="0"/>
        <v>97.434900893898174</v>
      </c>
    </row>
    <row r="10" spans="1:5" ht="27" customHeight="1" x14ac:dyDescent="0.3">
      <c r="A10" s="5" t="s">
        <v>7</v>
      </c>
      <c r="B10" s="13">
        <f>4085+889+6211</f>
        <v>11185</v>
      </c>
      <c r="C10" s="13">
        <f>4692+546+7023</f>
        <v>12261</v>
      </c>
      <c r="D10" s="3">
        <f t="shared" si="0"/>
        <v>91.224206834679066</v>
      </c>
    </row>
    <row r="11" spans="1:5" ht="27" customHeight="1" x14ac:dyDescent="0.3">
      <c r="A11" s="5" t="s">
        <v>19</v>
      </c>
      <c r="B11" s="13">
        <v>9227</v>
      </c>
      <c r="C11" s="13">
        <v>8573.7999999999993</v>
      </c>
      <c r="D11" s="3">
        <f t="shared" si="0"/>
        <v>107.61855886538059</v>
      </c>
    </row>
    <row r="12" spans="1:5" ht="42" x14ac:dyDescent="0.3">
      <c r="A12" s="5" t="s">
        <v>18</v>
      </c>
      <c r="B12" s="13">
        <v>71168</v>
      </c>
      <c r="C12" s="13">
        <v>60159</v>
      </c>
      <c r="D12" s="3">
        <f t="shared" si="0"/>
        <v>118.29983876061769</v>
      </c>
    </row>
    <row r="13" spans="1:5" ht="42" customHeight="1" x14ac:dyDescent="0.3">
      <c r="A13" s="5" t="s">
        <v>8</v>
      </c>
      <c r="B13" s="9">
        <f>19856438.4/1000</f>
        <v>19856.438399999999</v>
      </c>
      <c r="C13" s="9">
        <f>17393083.3/1000</f>
        <v>17393.083300000002</v>
      </c>
      <c r="D13" s="3">
        <f t="shared" si="0"/>
        <v>114.16284311131884</v>
      </c>
    </row>
    <row r="14" spans="1:5" ht="42" x14ac:dyDescent="0.3">
      <c r="A14" s="5" t="s">
        <v>13</v>
      </c>
      <c r="B14" s="16">
        <f>990166.2</f>
        <v>990166.2</v>
      </c>
      <c r="C14" s="16">
        <v>844421.5</v>
      </c>
      <c r="D14" s="3">
        <f t="shared" si="0"/>
        <v>117.2597097539558</v>
      </c>
    </row>
    <row r="15" spans="1:5" ht="45" x14ac:dyDescent="0.3">
      <c r="A15" s="5" t="s">
        <v>9</v>
      </c>
      <c r="B15" s="16">
        <v>128619</v>
      </c>
      <c r="C15" s="16">
        <v>144562</v>
      </c>
      <c r="D15" s="3">
        <f t="shared" si="0"/>
        <v>88.97151395249098</v>
      </c>
    </row>
    <row r="16" spans="1:5" ht="55.2" x14ac:dyDescent="0.3">
      <c r="A16" s="4" t="s">
        <v>10</v>
      </c>
      <c r="B16" s="16">
        <f>(4025277-1356849)/1000</f>
        <v>2668.4279999999999</v>
      </c>
      <c r="C16" s="16">
        <f>(4061241-783591)/1000</f>
        <v>3277.65</v>
      </c>
      <c r="D16" s="3">
        <f t="shared" si="0"/>
        <v>81.412841517550689</v>
      </c>
    </row>
    <row r="17" spans="1:4" x14ac:dyDescent="0.3">
      <c r="A17" s="5" t="s">
        <v>11</v>
      </c>
      <c r="B17" s="16">
        <v>880</v>
      </c>
      <c r="C17" s="16">
        <v>890</v>
      </c>
      <c r="D17" s="3">
        <f t="shared" si="0"/>
        <v>98.876404494382015</v>
      </c>
    </row>
    <row r="18" spans="1:4" x14ac:dyDescent="0.3">
      <c r="A18" s="5" t="s">
        <v>12</v>
      </c>
      <c r="B18" s="16">
        <v>1541</v>
      </c>
      <c r="C18" s="16">
        <v>1729</v>
      </c>
      <c r="D18" s="3">
        <f t="shared" si="0"/>
        <v>89.126662810873341</v>
      </c>
    </row>
    <row r="20" spans="1:4" x14ac:dyDescent="0.3">
      <c r="A20" s="11"/>
    </row>
  </sheetData>
  <mergeCells count="1">
    <mergeCell ref="A1:D1"/>
  </mergeCells>
  <printOptions horizontalCentered="1" verticalCentered="1"/>
  <pageMargins left="0" right="0" top="0" bottom="0" header="0.31496062992125984" footer="0.31496062992125984"/>
  <pageSetup paperSize="9" scale="12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январь-сентябрь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2024-02-08T12:40:40Z</dcterms:modified>
</cp:coreProperties>
</file>