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728"/>
  </bookViews>
  <sheets>
    <sheet name="январь-июнь 24" sheetId="2" r:id="rId1"/>
    <sheet name="Лист4" sheetId="6" r:id="rId2"/>
    <sheet name="Лист5" sheetId="7" r:id="rId3"/>
  </sheets>
  <calcPr calcId="152511"/>
</workbook>
</file>

<file path=xl/calcChain.xml><?xml version="1.0" encoding="utf-8"?>
<calcChain xmlns="http://schemas.openxmlformats.org/spreadsheetml/2006/main">
  <c r="D12" i="2" l="1"/>
  <c r="E12" i="2"/>
  <c r="D10" i="2" l="1"/>
  <c r="E10" i="2"/>
  <c r="D9" i="2"/>
  <c r="E9" i="2"/>
  <c r="D8" i="2"/>
  <c r="E8" i="2"/>
  <c r="D11" i="2"/>
  <c r="E11" i="2"/>
  <c r="F11" i="2"/>
  <c r="D6" i="2"/>
  <c r="E6" i="2"/>
  <c r="D4" i="2"/>
  <c r="E4" i="2"/>
  <c r="F12" i="2" l="1"/>
  <c r="F10" i="2"/>
  <c r="F9" i="2"/>
  <c r="F8" i="2"/>
  <c r="F6" i="2"/>
  <c r="F4" i="2"/>
  <c r="F18" i="2"/>
  <c r="F15" i="2"/>
  <c r="F16" i="2"/>
  <c r="F17" i="2"/>
  <c r="F14" i="2"/>
</calcChain>
</file>

<file path=xl/comments1.xml><?xml version="1.0" encoding="utf-8"?>
<comments xmlns="http://schemas.openxmlformats.org/spreadsheetml/2006/main">
  <authors>
    <author>Автор</author>
  </authors>
  <commentList>
    <comment ref="E14" authorId="0" shapeId="0">
      <text>
        <r>
          <rPr>
            <sz val="9"/>
            <color indexed="81"/>
            <rFont val="Tahoma"/>
            <family val="2"/>
            <charset val="204"/>
          </rPr>
          <t>форма 
Труд 15 (4030) средняя зп за январь декабрь 2024</t>
        </r>
      </text>
    </comment>
  </commentList>
</comments>
</file>

<file path=xl/sharedStrings.xml><?xml version="1.0" encoding="utf-8"?>
<sst xmlns="http://schemas.openxmlformats.org/spreadsheetml/2006/main" count="45" uniqueCount="35">
  <si>
    <t>в том числе по видам:</t>
  </si>
  <si>
    <t>1.1.</t>
  </si>
  <si>
    <t>1.1.1.</t>
  </si>
  <si>
    <t>1.1.2.</t>
  </si>
  <si>
    <t>1.1.3.</t>
  </si>
  <si>
    <t>1.</t>
  </si>
  <si>
    <t>№</t>
  </si>
  <si>
    <t>Наименование показателя</t>
  </si>
  <si>
    <t xml:space="preserve"> млн. рублей</t>
  </si>
  <si>
    <t>Промышленное производство</t>
  </si>
  <si>
    <t>Отгружено товаров собственного производства, выполнено работ и услуг собственными силами, по всем видам экономической деятельности</t>
  </si>
  <si>
    <t>производство химических веществ и химических продуктов</t>
  </si>
  <si>
    <t>производство прочей неметаллической минеральной продукции</t>
  </si>
  <si>
    <t>производство изделий из бетона, цемента и гипса</t>
  </si>
  <si>
    <t>руб.</t>
  </si>
  <si>
    <t>Ввод в действие жилых домов (жилая площадь) за счет всех источников финансирования,</t>
  </si>
  <si>
    <t xml:space="preserve"> м2 общ. площади</t>
  </si>
  <si>
    <t>Среднемесячная номинальная начисленная заработная плата работников:</t>
  </si>
  <si>
    <t>Ед. изм.</t>
  </si>
  <si>
    <t>крупных и средних предприятий и некоммерческих организаций</t>
  </si>
  <si>
    <t>педагогов муниципальных общеобразовательных учреждений</t>
  </si>
  <si>
    <t>муниципальных учреждений культуры и искусства</t>
  </si>
  <si>
    <t>муниципальных учреждений дополнительного образования</t>
  </si>
  <si>
    <t>2.</t>
  </si>
  <si>
    <t>Объем инвестиций в основной капитал  крупных и средних организаций</t>
  </si>
  <si>
    <t>3.1.</t>
  </si>
  <si>
    <t>3.2.</t>
  </si>
  <si>
    <t>3.3.</t>
  </si>
  <si>
    <t>3.4.</t>
  </si>
  <si>
    <t>производство пищевых продуктов</t>
  </si>
  <si>
    <t>1.1.4.</t>
  </si>
  <si>
    <t>темп роста, %</t>
  </si>
  <si>
    <t>Информация о социально-экономическом положении городского округа Воскресенск за январь - сентябрь 2024 года.</t>
  </si>
  <si>
    <t>январь-сентябрь 2023</t>
  </si>
  <si>
    <t>январь-сентябрь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</si>
</sst>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10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9" fontId="3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tabSelected="1" topLeftCell="A7" zoomScale="145" zoomScaleNormal="145" workbookViewId="0">
      <selection activeCell="D17" sqref="D17"/>
    </sheetView>
  </sheetViews>
  <sheetFormatPr defaultRowHeight="14.4" x14ac:dyDescent="0.3"/>
  <cols>
    <col min="1" max="1" width="6.6640625" customWidth="1"/>
    <col min="2" max="2" width="34.44140625" customWidth="1"/>
    <col min="3" max="3" width="9.88671875" customWidth="1"/>
    <col min="4" max="4" width="11.44140625" customWidth="1"/>
    <col min="5" max="5" width="12.33203125" customWidth="1"/>
  </cols>
  <sheetData>
    <row r="1" spans="1:6" ht="45" customHeight="1" x14ac:dyDescent="0.3">
      <c r="B1" s="12" t="s">
        <v>32</v>
      </c>
      <c r="C1" s="12"/>
      <c r="D1" s="13"/>
      <c r="E1" s="13"/>
    </row>
    <row r="3" spans="1:6" ht="52.2" customHeight="1" x14ac:dyDescent="0.3">
      <c r="A3" s="4" t="s">
        <v>6</v>
      </c>
      <c r="B3" s="8" t="s">
        <v>7</v>
      </c>
      <c r="C3" s="10" t="s">
        <v>18</v>
      </c>
      <c r="D3" s="7" t="s">
        <v>33</v>
      </c>
      <c r="E3" s="7" t="s">
        <v>34</v>
      </c>
      <c r="F3" s="7" t="s">
        <v>31</v>
      </c>
    </row>
    <row r="4" spans="1:6" ht="71.400000000000006" customHeight="1" x14ac:dyDescent="0.3">
      <c r="A4" s="4" t="s">
        <v>5</v>
      </c>
      <c r="B4" s="1" t="s">
        <v>10</v>
      </c>
      <c r="C4" s="5" t="s">
        <v>8</v>
      </c>
      <c r="D4" s="18">
        <f>72566635.2/1000</f>
        <v>72566.635200000004</v>
      </c>
      <c r="E4" s="18">
        <f>87992629.9/1000</f>
        <v>87992.6299</v>
      </c>
      <c r="F4" s="11">
        <f>E4/D4</f>
        <v>1.2125769598863803</v>
      </c>
    </row>
    <row r="5" spans="1:6" ht="22.8" customHeight="1" x14ac:dyDescent="0.3">
      <c r="A5" s="4"/>
      <c r="B5" s="1" t="s">
        <v>0</v>
      </c>
      <c r="C5" s="1"/>
      <c r="D5" s="14"/>
      <c r="E5" s="15"/>
      <c r="F5" s="11"/>
    </row>
    <row r="6" spans="1:6" ht="31.2" customHeight="1" x14ac:dyDescent="0.3">
      <c r="A6" s="4" t="s">
        <v>1</v>
      </c>
      <c r="B6" s="2" t="s">
        <v>9</v>
      </c>
      <c r="C6" s="5" t="s">
        <v>8</v>
      </c>
      <c r="D6" s="18">
        <f>61978393.8/1000</f>
        <v>61978.393799999998</v>
      </c>
      <c r="E6" s="18">
        <f>76329896.7/1000</f>
        <v>76329.896699999998</v>
      </c>
      <c r="F6" s="11">
        <f>E6/D6</f>
        <v>1.2315565476948518</v>
      </c>
    </row>
    <row r="7" spans="1:6" ht="19.2" customHeight="1" x14ac:dyDescent="0.3">
      <c r="A7" s="4"/>
      <c r="B7" s="2" t="s">
        <v>0</v>
      </c>
      <c r="C7" s="2"/>
      <c r="D7" s="16"/>
      <c r="E7" s="15"/>
      <c r="F7" s="11"/>
    </row>
    <row r="8" spans="1:6" ht="39" customHeight="1" x14ac:dyDescent="0.3">
      <c r="A8" s="4" t="s">
        <v>2</v>
      </c>
      <c r="B8" s="2" t="s">
        <v>11</v>
      </c>
      <c r="C8" s="5" t="s">
        <v>8</v>
      </c>
      <c r="D8" s="18">
        <f>19724061.1/1000</f>
        <v>19724.061100000003</v>
      </c>
      <c r="E8" s="18">
        <f>24705102.3/1000</f>
        <v>24705.102300000002</v>
      </c>
      <c r="F8" s="11">
        <f t="shared" ref="F8:F12" si="0">E8/D8</f>
        <v>1.2525362892938918</v>
      </c>
    </row>
    <row r="9" spans="1:6" ht="39" customHeight="1" x14ac:dyDescent="0.3">
      <c r="A9" s="4" t="s">
        <v>3</v>
      </c>
      <c r="B9" s="2" t="s">
        <v>12</v>
      </c>
      <c r="C9" s="5" t="s">
        <v>8</v>
      </c>
      <c r="D9" s="18">
        <f>17832185.2/1000</f>
        <v>17832.1852</v>
      </c>
      <c r="E9" s="18">
        <f>24736250.8/1000</f>
        <v>24736.250800000002</v>
      </c>
      <c r="F9" s="11">
        <f t="shared" si="0"/>
        <v>1.3871687918539564</v>
      </c>
    </row>
    <row r="10" spans="1:6" ht="30.6" customHeight="1" x14ac:dyDescent="0.3">
      <c r="A10" s="4" t="s">
        <v>4</v>
      </c>
      <c r="B10" s="2" t="s">
        <v>13</v>
      </c>
      <c r="C10" s="5" t="s">
        <v>8</v>
      </c>
      <c r="D10" s="18">
        <f>6787430.2/1000</f>
        <v>6787.4301999999998</v>
      </c>
      <c r="E10" s="18">
        <f>8220761/1000</f>
        <v>8220.7610000000004</v>
      </c>
      <c r="F10" s="11">
        <f t="shared" si="0"/>
        <v>1.2111742968642243</v>
      </c>
    </row>
    <row r="11" spans="1:6" ht="37.200000000000003" customHeight="1" x14ac:dyDescent="0.3">
      <c r="A11" s="4" t="s">
        <v>30</v>
      </c>
      <c r="B11" s="9" t="s">
        <v>29</v>
      </c>
      <c r="C11" s="5" t="s">
        <v>8</v>
      </c>
      <c r="D11" s="18">
        <f>2031061.2/1000</f>
        <v>2031.0611999999999</v>
      </c>
      <c r="E11" s="18">
        <f>3400593.1/1000</f>
        <v>3400.5931</v>
      </c>
      <c r="F11" s="11">
        <f t="shared" si="0"/>
        <v>1.6742937632800037</v>
      </c>
    </row>
    <row r="12" spans="1:6" ht="47.4" customHeight="1" x14ac:dyDescent="0.3">
      <c r="A12" s="4" t="s">
        <v>23</v>
      </c>
      <c r="B12" s="2" t="s">
        <v>24</v>
      </c>
      <c r="C12" s="5" t="s">
        <v>8</v>
      </c>
      <c r="D12" s="18">
        <f>6702282/1000</f>
        <v>6702.2820000000002</v>
      </c>
      <c r="E12" s="18">
        <f>11656134/1000</f>
        <v>11656.134</v>
      </c>
      <c r="F12" s="11">
        <f t="shared" si="0"/>
        <v>1.7391291503401378</v>
      </c>
    </row>
    <row r="13" spans="1:6" ht="42" x14ac:dyDescent="0.3">
      <c r="A13" s="4">
        <v>3</v>
      </c>
      <c r="B13" s="2" t="s">
        <v>17</v>
      </c>
      <c r="C13" s="4"/>
      <c r="D13" s="17"/>
      <c r="E13" s="15"/>
      <c r="F13" s="6"/>
    </row>
    <row r="14" spans="1:6" ht="28.2" x14ac:dyDescent="0.3">
      <c r="A14" s="4" t="s">
        <v>25</v>
      </c>
      <c r="B14" s="2" t="s">
        <v>19</v>
      </c>
      <c r="C14" s="4" t="s">
        <v>14</v>
      </c>
      <c r="D14" s="18">
        <v>71755.3</v>
      </c>
      <c r="E14" s="18">
        <v>86026.3</v>
      </c>
      <c r="F14" s="11">
        <f>E14/D14</f>
        <v>1.1988842636014343</v>
      </c>
    </row>
    <row r="15" spans="1:6" ht="28.2" x14ac:dyDescent="0.3">
      <c r="A15" s="4" t="s">
        <v>26</v>
      </c>
      <c r="B15" s="2" t="s">
        <v>20</v>
      </c>
      <c r="C15" s="4" t="s">
        <v>14</v>
      </c>
      <c r="D15" s="19">
        <v>65017.9</v>
      </c>
      <c r="E15" s="18">
        <v>75310.06</v>
      </c>
      <c r="F15" s="11">
        <f t="shared" ref="F15:F18" si="1">E15/D15</f>
        <v>1.1582973304274669</v>
      </c>
    </row>
    <row r="16" spans="1:6" ht="28.2" x14ac:dyDescent="0.3">
      <c r="A16" s="4" t="s">
        <v>27</v>
      </c>
      <c r="B16" s="2" t="s">
        <v>21</v>
      </c>
      <c r="C16" s="4" t="s">
        <v>14</v>
      </c>
      <c r="D16" s="19">
        <v>61994.73</v>
      </c>
      <c r="E16" s="18">
        <v>71465.23</v>
      </c>
      <c r="F16" s="11">
        <f t="shared" si="1"/>
        <v>1.1527629848537124</v>
      </c>
    </row>
    <row r="17" spans="1:6" ht="28.2" x14ac:dyDescent="0.3">
      <c r="A17" s="4" t="s">
        <v>28</v>
      </c>
      <c r="B17" s="2" t="s">
        <v>22</v>
      </c>
      <c r="C17" s="4" t="s">
        <v>14</v>
      </c>
      <c r="D17" s="19">
        <v>68147.39</v>
      </c>
      <c r="E17" s="18">
        <v>80487.990000000005</v>
      </c>
      <c r="F17" s="11">
        <f t="shared" si="1"/>
        <v>1.1810869058961759</v>
      </c>
    </row>
    <row r="18" spans="1:6" ht="49.8" customHeight="1" x14ac:dyDescent="0.3">
      <c r="A18" s="4">
        <v>4</v>
      </c>
      <c r="B18" s="2" t="s">
        <v>15</v>
      </c>
      <c r="C18" s="5" t="s">
        <v>16</v>
      </c>
      <c r="D18" s="18">
        <v>129620</v>
      </c>
      <c r="E18" s="18">
        <v>159350</v>
      </c>
      <c r="F18" s="11">
        <f t="shared" si="1"/>
        <v>1.2293627526616262</v>
      </c>
    </row>
    <row r="19" spans="1:6" x14ac:dyDescent="0.3">
      <c r="B19" s="3"/>
      <c r="C19" s="3"/>
      <c r="D19" s="3"/>
    </row>
  </sheetData>
  <mergeCells count="1">
    <mergeCell ref="B1:E1"/>
  </mergeCells>
  <printOptions horizontalCentered="1" verticalCentered="1"/>
  <pageMargins left="0.39370078740157483" right="0.39370078740157483" top="0" bottom="0" header="0.31496062992125984" footer="0.31496062992125984"/>
  <pageSetup paperSize="9" scale="12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январь-июнь 24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2025-03-17T14:21:30Z</dcterms:modified>
</cp:coreProperties>
</file>