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ПРОЕКТ БЮДЖЕТА 2023-2025\Дополнительные материалы\"/>
    </mc:Choice>
  </mc:AlternateContent>
  <bookViews>
    <workbookView xWindow="0" yWindow="0" windowWidth="28800" windowHeight="122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4" i="1"/>
  <c r="B13" i="1"/>
  <c r="B15" i="1"/>
  <c r="B14" i="1"/>
  <c r="K15" i="1" l="1"/>
  <c r="K14" i="1"/>
  <c r="I15" i="1"/>
  <c r="I14" i="1"/>
  <c r="I13" i="1"/>
  <c r="I12" i="1"/>
  <c r="I11" i="1"/>
  <c r="I10" i="1"/>
  <c r="J11" i="1"/>
  <c r="J12" i="1"/>
  <c r="J14" i="1"/>
  <c r="J15" i="1"/>
  <c r="H13" i="1"/>
  <c r="H8" i="1" s="1"/>
  <c r="H6" i="1" s="1"/>
  <c r="C6" i="1"/>
  <c r="G6" i="1"/>
  <c r="H10" i="1"/>
  <c r="K17" i="1" l="1"/>
  <c r="K18" i="1"/>
  <c r="K19" i="1"/>
  <c r="K20" i="1"/>
  <c r="K16" i="1"/>
  <c r="B8" i="1" l="1"/>
  <c r="I8" i="1" l="1"/>
  <c r="B6" i="1"/>
  <c r="I6" i="1" s="1"/>
  <c r="H14" i="1"/>
  <c r="G10" i="1"/>
  <c r="F15" i="1"/>
  <c r="D13" i="1"/>
  <c r="J13" i="1" l="1"/>
  <c r="F13" i="1"/>
  <c r="K13" i="1"/>
  <c r="J17" i="1"/>
  <c r="J18" i="1"/>
  <c r="J19" i="1"/>
  <c r="J20" i="1"/>
  <c r="H18" i="1"/>
  <c r="H19" i="1"/>
  <c r="H20" i="1"/>
  <c r="H15" i="1"/>
  <c r="H12" i="1"/>
  <c r="H11" i="1"/>
  <c r="G8" i="1"/>
  <c r="F12" i="1"/>
  <c r="E15" i="1"/>
  <c r="G16" i="1" l="1"/>
  <c r="D10" i="1"/>
  <c r="B10" i="1"/>
  <c r="G13" i="1"/>
  <c r="C13" i="1"/>
  <c r="D8" i="1" l="1"/>
  <c r="J10" i="1"/>
  <c r="J8" i="1" s="1"/>
  <c r="E13" i="1"/>
  <c r="C8" i="1"/>
  <c r="E6" i="1" s="1"/>
  <c r="F10" i="1"/>
  <c r="H16" i="1"/>
  <c r="J16" i="1"/>
  <c r="E10" i="1"/>
  <c r="F8" i="1"/>
  <c r="E14" i="1"/>
  <c r="F14" i="1"/>
  <c r="F11" i="1"/>
  <c r="E11" i="1"/>
  <c r="K8" i="1" l="1"/>
  <c r="D6" i="1"/>
  <c r="E8" i="1"/>
  <c r="J6" i="1" l="1"/>
  <c r="F6" i="1"/>
  <c r="K6" i="1"/>
</calcChain>
</file>

<file path=xl/sharedStrings.xml><?xml version="1.0" encoding="utf-8"?>
<sst xmlns="http://schemas.openxmlformats.org/spreadsheetml/2006/main" count="32" uniqueCount="30">
  <si>
    <t>(тыс.рублей)</t>
  </si>
  <si>
    <t>Наименование дохода</t>
  </si>
  <si>
    <t>Утвержденный  план с учетом принятых изменений и дополнений</t>
  </si>
  <si>
    <t>Ожидаемое исполнение</t>
  </si>
  <si>
    <t>% исполнения от утвержденного плана с учетом принятых изменений и дополнений</t>
  </si>
  <si>
    <t>(+,-) тыс. руб.</t>
  </si>
  <si>
    <t>%</t>
  </si>
  <si>
    <t>Источники финансирования дефицита бюджетов - всего</t>
  </si>
  <si>
    <t>в том числе:</t>
  </si>
  <si>
    <t>источники внутреннего финансирования</t>
  </si>
  <si>
    <t>из них: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</si>
  <si>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</si>
  <si>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</si>
  <si>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</si>
  <si>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</si>
  <si>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</si>
  <si>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Изменение остатков средств на счетах по учету средств бюджетов</t>
  </si>
  <si>
    <t>увеличение остатков денежных средств бюджета, всего</t>
  </si>
  <si>
    <t>уменьшение остатков денежных средств бюджета</t>
  </si>
  <si>
    <t>Исполнение государственных и муниципальных гарантий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</si>
  <si>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</si>
  <si>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</si>
  <si>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Оценка  ожидаемого  исполнения  бюджета городского округа Воскресенск по источникам финансирования дефицита бюджета на текущий (2022) финансовый  год </t>
  </si>
  <si>
    <t>Исполнено на 01.10.2022</t>
  </si>
  <si>
    <t>Отклонение от ожидаемого исполнения 2022г</t>
  </si>
  <si>
    <t>Проект бюджета на 2023 год</t>
  </si>
  <si>
    <t>от утвержденного плана на 2022 год с учетом принятых изменений и дополнений</t>
  </si>
  <si>
    <t>от ожидаемого исполнения за 2022 год</t>
  </si>
  <si>
    <t>Бюджет 2022 год</t>
  </si>
  <si>
    <t>Отклонения проекта бюджета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</si>
</sst>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&quot;&quot;###,##0.00"/>
    <numFmt numFmtId="166" formatCode="#,##0.0\ _₽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165" fontId="5" fillId="0" borderId="9" xfId="0" applyNumberFormat="1" applyFont="1" applyBorder="1" applyAlignment="1">
      <alignment horizontal="left" wrapText="1"/>
    </xf>
    <xf numFmtId="166" fontId="5" fillId="0" borderId="8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wrapText="1"/>
    </xf>
    <xf numFmtId="0" fontId="4" fillId="0" borderId="0" xfId="0" applyFont="1" applyFill="1"/>
    <xf numFmtId="49" fontId="7" fillId="0" borderId="1" xfId="0" applyNumberFormat="1" applyFont="1" applyFill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left" vertical="justify" wrapText="1"/>
    </xf>
    <xf numFmtId="0" fontId="7" fillId="0" borderId="1" xfId="0" applyFont="1" applyFill="1" applyBorder="1" applyAlignment="1">
      <alignment wrapText="1"/>
    </xf>
    <xf numFmtId="49" fontId="7" fillId="2" borderId="0" xfId="0" applyNumberFormat="1" applyFont="1" applyFill="1" applyBorder="1" applyAlignment="1">
      <alignment horizontal="center" vertical="center" wrapText="1"/>
    </xf>
    <xf numFmtId="165" fontId="5" fillId="0" borderId="16" xfId="0" applyNumberFormat="1" applyFont="1" applyBorder="1" applyAlignment="1">
      <alignment horizontal="left" wrapText="1"/>
    </xf>
    <xf numFmtId="166" fontId="5" fillId="0" borderId="15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6" fontId="5" fillId="0" borderId="8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166" fontId="5" fillId="0" borderId="14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5" fillId="0" borderId="7" xfId="0" applyNumberFormat="1" applyFont="1" applyFill="1" applyBorder="1" applyAlignment="1">
      <alignment horizontal="center" vertical="center" wrapText="1"/>
    </xf>
    <xf numFmtId="166" fontId="5" fillId="0" borderId="12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5" fillId="0" borderId="15" xfId="0" applyNumberFormat="1" applyFont="1" applyFill="1" applyBorder="1" applyAlignment="1">
      <alignment horizontal="center" vertical="center" wrapText="1"/>
    </xf>
    <xf numFmtId="166" fontId="6" fillId="0" borderId="1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6" fontId="5" fillId="3" borderId="8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4" fillId="0" borderId="0" xfId="0" applyNumberFormat="1" applyFont="1" applyFill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A8" workbookViewId="0">
      <selection activeCell="N12" sqref="N12"/>
    </sheetView>
  </sheetViews>
  <sheetFormatPr defaultRowHeight="15.75" x14ac:dyDescent="0.25"/>
  <cols>
    <col min="1" max="1" width="39.7109375" style="5" bestFit="1" customWidth="1"/>
    <col min="2" max="2" width="15.5703125" customWidth="1"/>
    <col min="3" max="3" width="16.28515625" bestFit="1" customWidth="1"/>
    <col min="4" max="4" width="17" customWidth="1"/>
    <col min="5" max="5" width="11.42578125" customWidth="1"/>
    <col min="6" max="6" width="15.28515625" customWidth="1"/>
    <col min="7" max="7" width="15.5703125" customWidth="1"/>
    <col min="8" max="8" width="14.5703125" customWidth="1"/>
    <col min="9" max="9" width="9.28515625" bestFit="1" customWidth="1"/>
    <col min="10" max="10" width="14.5703125" bestFit="1" customWidth="1"/>
    <col min="11" max="11" width="10.85546875" customWidth="1"/>
    <col min="14" max="14" width="9.7109375" bestFit="1" customWidth="1"/>
    <col min="15" max="15" width="10.5703125" bestFit="1" customWidth="1"/>
  </cols>
  <sheetData>
    <row r="1" spans="1:16" ht="42" customHeight="1" x14ac:dyDescent="0.25">
      <c r="A1" s="43" t="s">
        <v>22</v>
      </c>
      <c r="B1" s="43"/>
      <c r="C1" s="43"/>
      <c r="D1" s="43"/>
      <c r="E1" s="43"/>
      <c r="F1" s="43"/>
      <c r="G1" s="43"/>
      <c r="H1" s="43"/>
      <c r="I1" s="43"/>
      <c r="J1" s="43"/>
    </row>
    <row r="2" spans="1:16" ht="18.75" customHeight="1" x14ac:dyDescent="0.25">
      <c r="A2" s="14"/>
      <c r="B2" s="44" t="s">
        <v>0</v>
      </c>
      <c r="C2" s="44"/>
      <c r="D2" s="44"/>
      <c r="E2" s="44"/>
      <c r="F2" s="44"/>
      <c r="G2" s="44"/>
      <c r="H2" s="44"/>
      <c r="I2" s="44"/>
      <c r="J2" s="44"/>
    </row>
    <row r="3" spans="1:16" ht="25.5" customHeight="1" x14ac:dyDescent="0.25">
      <c r="A3" s="45" t="s">
        <v>1</v>
      </c>
      <c r="B3" s="46" t="s">
        <v>28</v>
      </c>
      <c r="C3" s="46"/>
      <c r="D3" s="47"/>
      <c r="E3" s="48"/>
      <c r="F3" s="47" t="s">
        <v>24</v>
      </c>
      <c r="G3" s="49" t="s">
        <v>25</v>
      </c>
      <c r="H3" s="47" t="s">
        <v>29</v>
      </c>
      <c r="I3" s="47"/>
      <c r="J3" s="47"/>
      <c r="K3" s="47"/>
    </row>
    <row r="4" spans="1:16" ht="60.75" customHeight="1" x14ac:dyDescent="0.25">
      <c r="A4" s="45"/>
      <c r="B4" s="50" t="s">
        <v>2</v>
      </c>
      <c r="C4" s="52" t="s">
        <v>23</v>
      </c>
      <c r="D4" s="53" t="s">
        <v>3</v>
      </c>
      <c r="E4" s="37" t="s">
        <v>4</v>
      </c>
      <c r="F4" s="47"/>
      <c r="G4" s="49"/>
      <c r="H4" s="39" t="s">
        <v>26</v>
      </c>
      <c r="I4" s="40"/>
      <c r="J4" s="41" t="s">
        <v>27</v>
      </c>
      <c r="K4" s="42"/>
    </row>
    <row r="5" spans="1:16" ht="84" customHeight="1" x14ac:dyDescent="0.25">
      <c r="A5" s="45"/>
      <c r="B5" s="51"/>
      <c r="C5" s="52"/>
      <c r="D5" s="54"/>
      <c r="E5" s="38"/>
      <c r="F5" s="47"/>
      <c r="G5" s="49"/>
      <c r="H5" s="1" t="s">
        <v>5</v>
      </c>
      <c r="I5" s="2" t="s">
        <v>6</v>
      </c>
      <c r="J5" s="3" t="s">
        <v>5</v>
      </c>
      <c r="K5" s="4" t="s">
        <v>6</v>
      </c>
    </row>
    <row r="6" spans="1:16" ht="31.5" x14ac:dyDescent="0.25">
      <c r="A6" s="9" t="s">
        <v>7</v>
      </c>
      <c r="B6" s="8">
        <f>-B8</f>
        <v>-265438.79999999981</v>
      </c>
      <c r="C6" s="8">
        <f>-C8</f>
        <v>293066.70000000019</v>
      </c>
      <c r="D6" s="8">
        <f>-D8</f>
        <v>-10567.400000000373</v>
      </c>
      <c r="E6" s="21">
        <f>SUM(C6/B6*100)</f>
        <v>-110.40838792218786</v>
      </c>
      <c r="F6" s="21">
        <f>SUM(B6-D6)</f>
        <v>-254871.39999999944</v>
      </c>
      <c r="G6" s="20">
        <f>-SUM(G8+G13)</f>
        <v>-155204.70000000001</v>
      </c>
      <c r="H6" s="8">
        <f>-H8</f>
        <v>110234.09999999982</v>
      </c>
      <c r="I6" s="20">
        <f>G6/B6*100</f>
        <v>58.470992183509004</v>
      </c>
      <c r="J6" s="20">
        <f>G6-D6</f>
        <v>-144637.29999999964</v>
      </c>
      <c r="K6" s="21">
        <f>SUM(G6/D6*100)</f>
        <v>1468.71226602565</v>
      </c>
    </row>
    <row r="7" spans="1:16" x14ac:dyDescent="0.25">
      <c r="A7" s="9" t="s">
        <v>8</v>
      </c>
      <c r="B7" s="8"/>
      <c r="C7" s="20"/>
      <c r="D7" s="20"/>
      <c r="E7" s="22"/>
      <c r="F7" s="23"/>
      <c r="G7" s="24"/>
      <c r="H7" s="25"/>
      <c r="I7" s="26"/>
      <c r="J7" s="27"/>
      <c r="K7" s="28"/>
    </row>
    <row r="8" spans="1:16" ht="31.5" x14ac:dyDescent="0.25">
      <c r="A8" s="9" t="s">
        <v>9</v>
      </c>
      <c r="B8" s="8">
        <f>B10+B13</f>
        <v>265438.79999999981</v>
      </c>
      <c r="C8" s="8">
        <f>C10+C13</f>
        <v>-293066.70000000019</v>
      </c>
      <c r="D8" s="8">
        <f>D10+D13</f>
        <v>10567.400000000373</v>
      </c>
      <c r="E8" s="21">
        <f>SUM(C8/B8*100)</f>
        <v>-110.40838792218786</v>
      </c>
      <c r="F8" s="21">
        <f>SUM(B8-D8)</f>
        <v>254871.39999999944</v>
      </c>
      <c r="G8" s="21">
        <f>SUM(G10)</f>
        <v>155204.70000000001</v>
      </c>
      <c r="H8" s="8">
        <f>H10+H13</f>
        <v>-110234.09999999982</v>
      </c>
      <c r="I8" s="20">
        <f>G8/B8*100</f>
        <v>58.470992183509004</v>
      </c>
      <c r="J8" s="8">
        <f>J10+J13</f>
        <v>144637.29999999964</v>
      </c>
      <c r="K8" s="21">
        <f>SUM(G8/D8*100)</f>
        <v>1468.71226602565</v>
      </c>
    </row>
    <row r="9" spans="1:16" x14ac:dyDescent="0.25">
      <c r="A9" s="9" t="s">
        <v>10</v>
      </c>
      <c r="B9" s="8"/>
      <c r="C9" s="20"/>
      <c r="D9" s="21"/>
      <c r="E9" s="29"/>
      <c r="F9" s="21"/>
      <c r="G9" s="21"/>
      <c r="H9" s="21"/>
      <c r="I9" s="21"/>
      <c r="J9" s="21"/>
      <c r="K9" s="21"/>
      <c r="N9" s="35"/>
    </row>
    <row r="10" spans="1:16" ht="31.5" x14ac:dyDescent="0.25">
      <c r="A10" s="9" t="s">
        <v>11</v>
      </c>
      <c r="B10" s="8">
        <f>SUM(B11:B12)</f>
        <v>138000</v>
      </c>
      <c r="C10" s="20">
        <v>0</v>
      </c>
      <c r="D10" s="20">
        <f t="shared" ref="D10" si="0">SUM(D11:D12)</f>
        <v>0</v>
      </c>
      <c r="E10" s="21">
        <f>SUM(C10/B10*100)</f>
        <v>0</v>
      </c>
      <c r="F10" s="21">
        <f>SUM(B10-D10)</f>
        <v>138000</v>
      </c>
      <c r="G10" s="20">
        <f>SUM(G11:G12)</f>
        <v>155204.70000000001</v>
      </c>
      <c r="H10" s="20">
        <f>SUM(H11:H12)</f>
        <v>17204.7</v>
      </c>
      <c r="I10" s="20">
        <f t="shared" ref="I10:I15" si="1">G10/B10*100</f>
        <v>112.46717391304348</v>
      </c>
      <c r="J10" s="21">
        <f t="shared" ref="J10:J15" si="2">G10-D10</f>
        <v>155204.70000000001</v>
      </c>
      <c r="K10" s="21">
        <v>0</v>
      </c>
      <c r="O10" s="35"/>
    </row>
    <row r="11" spans="1:16" ht="47.25" x14ac:dyDescent="0.25">
      <c r="A11" s="9" t="s">
        <v>12</v>
      </c>
      <c r="B11" s="8">
        <v>150000</v>
      </c>
      <c r="C11" s="20">
        <v>0</v>
      </c>
      <c r="D11" s="20">
        <v>0</v>
      </c>
      <c r="E11" s="21">
        <f>SUM(C11/B11*100)</f>
        <v>0</v>
      </c>
      <c r="F11" s="21">
        <f t="shared" ref="F11:F14" si="3">SUM(B11-D11)</f>
        <v>150000</v>
      </c>
      <c r="G11" s="21">
        <v>162000</v>
      </c>
      <c r="H11" s="21">
        <f>SUM(G11-B11)</f>
        <v>12000</v>
      </c>
      <c r="I11" s="20">
        <f t="shared" si="1"/>
        <v>108</v>
      </c>
      <c r="J11" s="21">
        <f t="shared" si="2"/>
        <v>162000</v>
      </c>
      <c r="K11" s="21">
        <v>0</v>
      </c>
      <c r="P11" s="35"/>
    </row>
    <row r="12" spans="1:16" ht="63" x14ac:dyDescent="0.25">
      <c r="A12" s="6" t="s">
        <v>13</v>
      </c>
      <c r="B12" s="7">
        <v>-12000</v>
      </c>
      <c r="C12" s="30">
        <v>0</v>
      </c>
      <c r="D12" s="30">
        <v>0</v>
      </c>
      <c r="E12" s="21">
        <v>0</v>
      </c>
      <c r="F12" s="21">
        <f t="shared" si="3"/>
        <v>-12000</v>
      </c>
      <c r="G12" s="21">
        <v>-6795.3</v>
      </c>
      <c r="H12" s="21">
        <f>SUM(G12-B12)</f>
        <v>5204.7</v>
      </c>
      <c r="I12" s="20">
        <f t="shared" si="1"/>
        <v>56.627499999999998</v>
      </c>
      <c r="J12" s="21">
        <f t="shared" si="2"/>
        <v>-6795.3</v>
      </c>
      <c r="K12" s="21">
        <v>0</v>
      </c>
      <c r="N12" s="35"/>
      <c r="O12" s="35"/>
    </row>
    <row r="13" spans="1:16" ht="31.5" x14ac:dyDescent="0.25">
      <c r="A13" s="6" t="s">
        <v>16</v>
      </c>
      <c r="B13" s="19">
        <f>B14+B15</f>
        <v>127438.79999999981</v>
      </c>
      <c r="C13" s="19">
        <f>SUM(C14:C15)</f>
        <v>-293066.70000000019</v>
      </c>
      <c r="D13" s="19">
        <f>SUM(D14:D15)</f>
        <v>10567.400000000373</v>
      </c>
      <c r="E13" s="21">
        <f>SUM(C13/B13*100)</f>
        <v>-229.96661927136839</v>
      </c>
      <c r="F13" s="21">
        <f t="shared" si="3"/>
        <v>116871.39999999944</v>
      </c>
      <c r="G13" s="34">
        <f t="shared" ref="G13" si="4">SUM(G14:G15)</f>
        <v>0</v>
      </c>
      <c r="H13" s="21">
        <f>SUM(G13-B13)</f>
        <v>-127438.79999999981</v>
      </c>
      <c r="I13" s="20">
        <f t="shared" si="1"/>
        <v>0</v>
      </c>
      <c r="J13" s="21">
        <f t="shared" si="2"/>
        <v>-10567.400000000373</v>
      </c>
      <c r="K13" s="21">
        <f t="shared" ref="K10:K15" si="5">SUM(G13/D13*100)</f>
        <v>0</v>
      </c>
      <c r="N13" s="35"/>
    </row>
    <row r="14" spans="1:16" ht="31.5" x14ac:dyDescent="0.25">
      <c r="A14" s="6" t="s">
        <v>17</v>
      </c>
      <c r="B14" s="7">
        <f>-7039313.3-B11</f>
        <v>-7189313.2999999998</v>
      </c>
      <c r="C14" s="19">
        <v>-5122972.7</v>
      </c>
      <c r="D14" s="21">
        <f>-7237761.3</f>
        <v>-7237761.2999999998</v>
      </c>
      <c r="E14" s="21">
        <f>SUM(C14/B14*100)</f>
        <v>71.258164531513742</v>
      </c>
      <c r="F14" s="21">
        <f t="shared" si="3"/>
        <v>48448</v>
      </c>
      <c r="G14" s="19">
        <v>-7347529.5</v>
      </c>
      <c r="H14" s="21">
        <f>SUM(G14-B14)</f>
        <v>-158216.20000000019</v>
      </c>
      <c r="I14" s="20">
        <f t="shared" si="1"/>
        <v>102.20071366204057</v>
      </c>
      <c r="J14" s="21">
        <f t="shared" si="2"/>
        <v>-109768.20000000019</v>
      </c>
      <c r="K14" s="21">
        <f t="shared" si="5"/>
        <v>101.5166043124412</v>
      </c>
    </row>
    <row r="15" spans="1:16" ht="31.5" x14ac:dyDescent="0.25">
      <c r="A15" s="15" t="s">
        <v>18</v>
      </c>
      <c r="B15" s="16">
        <f>7304752.1-B12</f>
        <v>7316752.0999999996</v>
      </c>
      <c r="C15" s="31">
        <v>4829906</v>
      </c>
      <c r="D15" s="32">
        <f>7248328.7</f>
        <v>7248328.7000000002</v>
      </c>
      <c r="E15" s="32">
        <f>SUM(C15/B15*100)</f>
        <v>66.011611900859677</v>
      </c>
      <c r="F15" s="32">
        <f>SUM(B15-D15)</f>
        <v>68423.399999999441</v>
      </c>
      <c r="G15" s="32">
        <v>7347529.5</v>
      </c>
      <c r="H15" s="21">
        <f>SUM(G15-B15)</f>
        <v>30777.400000000373</v>
      </c>
      <c r="I15" s="20">
        <f t="shared" si="1"/>
        <v>100.42064292433798</v>
      </c>
      <c r="J15" s="21">
        <f t="shared" si="2"/>
        <v>99200.799999999814</v>
      </c>
      <c r="K15" s="21">
        <f t="shared" si="5"/>
        <v>101.36860239243842</v>
      </c>
      <c r="O15" s="35"/>
    </row>
    <row r="16" spans="1:16" s="10" customFormat="1" ht="47.25" customHeight="1" x14ac:dyDescent="0.25">
      <c r="A16" s="13" t="s">
        <v>14</v>
      </c>
      <c r="B16" s="17">
        <v>0</v>
      </c>
      <c r="C16" s="17">
        <v>0</v>
      </c>
      <c r="D16" s="17">
        <v>0</v>
      </c>
      <c r="E16" s="17">
        <v>0</v>
      </c>
      <c r="F16" s="17">
        <v>0</v>
      </c>
      <c r="G16" s="17">
        <f>G17+G19</f>
        <v>0</v>
      </c>
      <c r="H16" s="21">
        <f t="shared" ref="H16:H20" si="6">SUM(G16-B16)</f>
        <v>0</v>
      </c>
      <c r="I16" s="21">
        <v>0</v>
      </c>
      <c r="J16" s="21">
        <f t="shared" ref="J16:K20" si="7">SUM(G16-F16)</f>
        <v>0</v>
      </c>
      <c r="K16" s="21">
        <f t="shared" si="7"/>
        <v>0</v>
      </c>
      <c r="O16" s="36"/>
    </row>
    <row r="17" spans="1:15" s="10" customFormat="1" ht="27" customHeight="1" x14ac:dyDescent="0.25">
      <c r="A17" s="11" t="s">
        <v>19</v>
      </c>
      <c r="B17" s="17">
        <v>0</v>
      </c>
      <c r="C17" s="17">
        <v>0</v>
      </c>
      <c r="D17" s="17">
        <v>0</v>
      </c>
      <c r="E17" s="17">
        <v>0</v>
      </c>
      <c r="F17" s="17">
        <v>0</v>
      </c>
      <c r="G17" s="33">
        <v>0</v>
      </c>
      <c r="H17" s="21">
        <v>0</v>
      </c>
      <c r="I17" s="21">
        <v>0</v>
      </c>
      <c r="J17" s="21">
        <f t="shared" si="7"/>
        <v>0</v>
      </c>
      <c r="K17" s="21">
        <f t="shared" si="7"/>
        <v>0</v>
      </c>
    </row>
    <row r="18" spans="1:15" s="10" customFormat="1" ht="141.75" x14ac:dyDescent="0.2">
      <c r="A18" s="12" t="s">
        <v>20</v>
      </c>
      <c r="B18" s="17">
        <v>0</v>
      </c>
      <c r="C18" s="17">
        <v>0</v>
      </c>
      <c r="D18" s="17">
        <v>0</v>
      </c>
      <c r="E18" s="17">
        <v>0</v>
      </c>
      <c r="F18" s="17">
        <v>0</v>
      </c>
      <c r="G18" s="33">
        <v>0</v>
      </c>
      <c r="H18" s="21">
        <f t="shared" si="6"/>
        <v>0</v>
      </c>
      <c r="I18" s="21">
        <v>0</v>
      </c>
      <c r="J18" s="21">
        <f t="shared" si="7"/>
        <v>0</v>
      </c>
      <c r="K18" s="21">
        <f t="shared" si="7"/>
        <v>0</v>
      </c>
      <c r="O18" s="36"/>
    </row>
    <row r="19" spans="1:15" s="10" customFormat="1" ht="47.25" x14ac:dyDescent="0.25">
      <c r="A19" s="13" t="s">
        <v>15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21">
        <f t="shared" si="6"/>
        <v>0</v>
      </c>
      <c r="I19" s="21">
        <v>0</v>
      </c>
      <c r="J19" s="21">
        <f t="shared" si="7"/>
        <v>0</v>
      </c>
      <c r="K19" s="21">
        <f t="shared" si="7"/>
        <v>0</v>
      </c>
    </row>
    <row r="20" spans="1:15" s="10" customFormat="1" ht="78.75" x14ac:dyDescent="0.25">
      <c r="A20" s="13" t="s">
        <v>21</v>
      </c>
      <c r="B20" s="17">
        <v>0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21">
        <f t="shared" si="6"/>
        <v>0</v>
      </c>
      <c r="I20" s="21">
        <v>0</v>
      </c>
      <c r="J20" s="21">
        <f t="shared" si="7"/>
        <v>0</v>
      </c>
      <c r="K20" s="21">
        <f t="shared" si="7"/>
        <v>0</v>
      </c>
    </row>
    <row r="21" spans="1:15" x14ac:dyDescent="0.25">
      <c r="C21" s="18"/>
      <c r="D21" s="18"/>
      <c r="E21" s="18"/>
      <c r="F21" s="18"/>
      <c r="G21" s="18"/>
      <c r="H21" s="18"/>
      <c r="I21" s="18"/>
      <c r="J21" s="18"/>
      <c r="K21" s="18"/>
    </row>
    <row r="22" spans="1:15" x14ac:dyDescent="0.25">
      <c r="C22" s="18"/>
      <c r="D22" s="18"/>
      <c r="E22" s="18"/>
      <c r="F22" s="18"/>
      <c r="G22" s="18"/>
      <c r="H22" s="18"/>
      <c r="I22" s="18"/>
      <c r="J22" s="18"/>
      <c r="K22" s="18"/>
    </row>
  </sheetData>
  <mergeCells count="13">
    <mergeCell ref="E4:E5"/>
    <mergeCell ref="H4:I4"/>
    <mergeCell ref="J4:K4"/>
    <mergeCell ref="A1:J1"/>
    <mergeCell ref="B2:J2"/>
    <mergeCell ref="A3:A5"/>
    <mergeCell ref="B3:E3"/>
    <mergeCell ref="F3:F5"/>
    <mergeCell ref="G3:G5"/>
    <mergeCell ref="H3:K3"/>
    <mergeCell ref="B4:B5"/>
    <mergeCell ref="C4:C5"/>
    <mergeCell ref="D4:D5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Овсянкина Елена Владимировна</dc:creator>
  <cp:lastModifiedBy>Бурова Кристина Вячеславовна</cp:lastModifiedBy>
  <cp:lastPrinted>2022-11-10T12:51:38Z</cp:lastPrinted>
  <dcterms:created xsi:type="dcterms:W3CDTF">2019-11-18T13:39:00Z</dcterms:created>
  <dcterms:modified xsi:type="dcterms:W3CDTF">2022-11-10T13:06:56Z</dcterms:modified>
</cp:coreProperties>
</file>