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0720" windowHeight="13728"/>
  </bookViews>
  <sheets>
    <sheet name="январь-июнь2023" sheetId="2" r:id="rId1"/>
  </sheets>
  <calcPr calcId="152511"/>
</workbook>
</file>

<file path=xl/calcChain.xml><?xml version="1.0" encoding="utf-8"?>
<calcChain xmlns="http://schemas.openxmlformats.org/spreadsheetml/2006/main">
  <c r="C15" i="2" l="1"/>
  <c r="B15" i="2"/>
  <c r="C13" i="2"/>
  <c r="B13" i="2"/>
  <c r="C12" i="2" l="1"/>
  <c r="B12" i="2"/>
  <c r="C6" i="2" l="1"/>
  <c r="B6" i="2"/>
  <c r="C4" i="2" l="1"/>
  <c r="B4" i="2"/>
  <c r="D17" i="2" l="1"/>
  <c r="D16" i="2"/>
  <c r="D15" i="2"/>
  <c r="D14" i="2"/>
  <c r="D13" i="2"/>
  <c r="D12" i="2"/>
  <c r="D11" i="2"/>
  <c r="D10" i="2"/>
  <c r="D9" i="2"/>
  <c r="D8" i="2"/>
  <c r="D7" i="2"/>
  <c r="D6" i="2"/>
  <c r="D4" i="2"/>
</calcChain>
</file>

<file path=xl/comments1.xml><?xml version="1.0" encoding="utf-8"?>
<comments xmlns="http://schemas.openxmlformats.org/spreadsheetml/2006/main">
  <authors>
    <author>Автор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сульфат аммония и трехкомпонентные удобрения в физмассе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по данным областной статистики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сведения отсутствуют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сведения отсутствуют</t>
        </r>
      </text>
    </comment>
  </commentList>
</comments>
</file>

<file path=xl/sharedStrings.xml><?xml version="1.0" encoding="utf-8"?>
<sst xmlns="http://schemas.openxmlformats.org/spreadsheetml/2006/main" count="19" uniqueCount="19">
  <si>
    <t>Наименование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</si>
  <si>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</si>
  <si>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</si>
  <si>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</si>
  <si>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</si>
  <si>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</si>
  <si>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</si>
  <si>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</si>
  <si>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</si>
  <si>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Оборот розничной торговли по крупным и средним предприятиям, млн. рублей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</si>
  <si>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</si>
  <si>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Сальдовая прибыль(+), убыток (-) полученная крупными и средними предприятиями всех отраслей экономики, млн. рублей *</t>
  </si>
  <si>
    <t>Средняя начисленная заработная плата работников по крупным и средним предприятиям, рублей*</t>
  </si>
  <si>
    <t>Родилось всего, человек</t>
  </si>
  <si>
    <t>Умерло, человек</t>
  </si>
  <si>
    <t>Объем платных услуг населению по крупным и средним предприятиям*, млн. руб.</t>
  </si>
  <si>
    <t>Информация о социально-экономическом положении городского округа Воскресенск за январь - июнь 2023 года.</t>
  </si>
  <si>
    <t>январь -июнь   2023г</t>
  </si>
  <si>
    <t>январь -июнь  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</si>
</sst>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70" formatCode="#,##0\ _₽"/>
  </numFmts>
  <fonts count="9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2" fillId="0" borderId="0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170" fontId="8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abSelected="1" topLeftCell="A3" workbookViewId="0">
      <selection activeCell="C18" sqref="C18"/>
    </sheetView>
  </sheetViews>
  <sheetFormatPr defaultRowHeight="14.4" x14ac:dyDescent="0.3"/>
  <cols>
    <col min="1" max="1" width="30.88671875" customWidth="1"/>
    <col min="2" max="2" width="14.5546875" style="10" customWidth="1"/>
    <col min="3" max="3" width="14.5546875" customWidth="1"/>
    <col min="4" max="4" width="14.33203125" customWidth="1"/>
  </cols>
  <sheetData>
    <row r="1" spans="1:5" ht="31.5" customHeight="1" x14ac:dyDescent="0.3">
      <c r="A1" s="12" t="s">
        <v>16</v>
      </c>
      <c r="B1" s="12"/>
      <c r="C1" s="12"/>
      <c r="D1" s="12"/>
      <c r="E1" s="7"/>
    </row>
    <row r="3" spans="1:5" ht="78" x14ac:dyDescent="0.3">
      <c r="A3" s="1" t="s">
        <v>0</v>
      </c>
      <c r="B3" s="8" t="s">
        <v>17</v>
      </c>
      <c r="C3" s="6" t="s">
        <v>18</v>
      </c>
      <c r="D3" s="1" t="s">
        <v>1</v>
      </c>
    </row>
    <row r="4" spans="1:5" ht="55.8" x14ac:dyDescent="0.3">
      <c r="A4" s="2" t="s">
        <v>2</v>
      </c>
      <c r="B4" s="9">
        <f>41007961.3/1000</f>
        <v>41007.961299999995</v>
      </c>
      <c r="C4" s="9">
        <f>41021360.7/1000</f>
        <v>41021.360700000005</v>
      </c>
      <c r="D4" s="3">
        <f>B4/C4*100</f>
        <v>99.967335554522435</v>
      </c>
    </row>
    <row r="5" spans="1:5" ht="42" x14ac:dyDescent="0.3">
      <c r="A5" s="5" t="s">
        <v>3</v>
      </c>
      <c r="B5" s="9"/>
      <c r="C5" s="9"/>
      <c r="D5" s="3"/>
    </row>
    <row r="6" spans="1:5" ht="28.2" x14ac:dyDescent="0.3">
      <c r="A6" s="5" t="s">
        <v>4</v>
      </c>
      <c r="B6" s="9">
        <f>35.034+300.977</f>
        <v>336.01099999999997</v>
      </c>
      <c r="C6" s="9">
        <f>29.466+321.408</f>
        <v>350.87400000000002</v>
      </c>
      <c r="D6" s="3">
        <f t="shared" ref="D6:D17" si="0">B6/C6*100</f>
        <v>95.764006452458702</v>
      </c>
    </row>
    <row r="7" spans="1:5" ht="28.2" x14ac:dyDescent="0.3">
      <c r="A7" s="5" t="s">
        <v>5</v>
      </c>
      <c r="B7" s="9">
        <v>11.45</v>
      </c>
      <c r="C7" s="9">
        <v>12.193</v>
      </c>
      <c r="D7" s="3">
        <f t="shared" si="0"/>
        <v>93.90633970310833</v>
      </c>
    </row>
    <row r="8" spans="1:5" ht="28.2" x14ac:dyDescent="0.3">
      <c r="A8" s="5" t="s">
        <v>6</v>
      </c>
      <c r="B8" s="9">
        <v>0</v>
      </c>
      <c r="C8" s="9">
        <v>11.03</v>
      </c>
      <c r="D8" s="3">
        <f t="shared" si="0"/>
        <v>0</v>
      </c>
    </row>
    <row r="9" spans="1:5" ht="24" customHeight="1" x14ac:dyDescent="0.3">
      <c r="A9" s="5" t="s">
        <v>7</v>
      </c>
      <c r="B9" s="9">
        <v>6133</v>
      </c>
      <c r="C9" s="9">
        <v>6464</v>
      </c>
      <c r="D9" s="3">
        <f t="shared" si="0"/>
        <v>94.879331683168317</v>
      </c>
    </row>
    <row r="10" spans="1:5" ht="27" customHeight="1" x14ac:dyDescent="0.3">
      <c r="A10" s="5" t="s">
        <v>8</v>
      </c>
      <c r="B10" s="9">
        <v>3171</v>
      </c>
      <c r="C10" s="9">
        <v>4295.2299999999996</v>
      </c>
      <c r="D10" s="3">
        <f t="shared" si="0"/>
        <v>73.826081490397499</v>
      </c>
    </row>
    <row r="11" spans="1:5" ht="42" x14ac:dyDescent="0.3">
      <c r="A11" s="5" t="s">
        <v>12</v>
      </c>
      <c r="B11" s="9">
        <v>67870.195853834201</v>
      </c>
      <c r="C11" s="9">
        <v>60203.378872535497</v>
      </c>
      <c r="D11" s="3">
        <f t="shared" si="0"/>
        <v>112.73486160557719</v>
      </c>
    </row>
    <row r="12" spans="1:5" ht="42" x14ac:dyDescent="0.3">
      <c r="A12" s="5" t="s">
        <v>9</v>
      </c>
      <c r="B12" s="9">
        <f>12581677.9/1000</f>
        <v>12581.677900000001</v>
      </c>
      <c r="C12" s="9">
        <f>11225020.8/1000</f>
        <v>11225.0208</v>
      </c>
      <c r="D12" s="3">
        <f t="shared" si="0"/>
        <v>112.08600967581282</v>
      </c>
    </row>
    <row r="13" spans="1:5" ht="42" x14ac:dyDescent="0.3">
      <c r="A13" s="5" t="s">
        <v>15</v>
      </c>
      <c r="B13" s="9">
        <f>742264.8/1000</f>
        <v>742.26480000000004</v>
      </c>
      <c r="C13" s="9">
        <f>608181.9/1000</f>
        <v>608.18190000000004</v>
      </c>
      <c r="D13" s="3">
        <f t="shared" si="0"/>
        <v>122.04651272916868</v>
      </c>
    </row>
    <row r="14" spans="1:5" ht="58.8" x14ac:dyDescent="0.3">
      <c r="A14" s="5" t="s">
        <v>10</v>
      </c>
      <c r="B14" s="9">
        <v>77874</v>
      </c>
      <c r="C14" s="9">
        <v>101961</v>
      </c>
      <c r="D14" s="3">
        <f t="shared" si="0"/>
        <v>76.376261511754493</v>
      </c>
    </row>
    <row r="15" spans="1:5" ht="69" x14ac:dyDescent="0.3">
      <c r="A15" s="4" t="s">
        <v>11</v>
      </c>
      <c r="B15" s="9">
        <f>(2322226-3528240)/1000</f>
        <v>-1206.0139999999999</v>
      </c>
      <c r="C15" s="9">
        <f>(3778970-572985)/1000</f>
        <v>3205.9850000000001</v>
      </c>
      <c r="D15" s="3">
        <f t="shared" si="0"/>
        <v>-37.617580868282289</v>
      </c>
    </row>
    <row r="16" spans="1:5" x14ac:dyDescent="0.3">
      <c r="A16" s="5" t="s">
        <v>13</v>
      </c>
      <c r="B16" s="13">
        <v>556</v>
      </c>
      <c r="C16" s="9">
        <v>536</v>
      </c>
      <c r="D16" s="3">
        <f t="shared" si="0"/>
        <v>103.73134328358209</v>
      </c>
    </row>
    <row r="17" spans="1:4" x14ac:dyDescent="0.3">
      <c r="A17" s="5" t="s">
        <v>14</v>
      </c>
      <c r="B17" s="13">
        <v>1042</v>
      </c>
      <c r="C17" s="9">
        <v>1198</v>
      </c>
      <c r="D17" s="3">
        <f t="shared" si="0"/>
        <v>86.978297161936553</v>
      </c>
    </row>
    <row r="19" spans="1:4" x14ac:dyDescent="0.3">
      <c r="A19" s="11"/>
    </row>
  </sheetData>
  <mergeCells count="1">
    <mergeCell ref="A1:D1"/>
  </mergeCells>
  <printOptions horizontalCentered="1" verticalCentered="1"/>
  <pageMargins left="0" right="0" top="0" bottom="0" header="0.31496062992125984" footer="0.31496062992125984"/>
  <pageSetup paperSize="9"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январь-июнь2023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2023-09-18T13:51:00Z</dcterms:modified>
</cp:coreProperties>
</file>