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2432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25725"/>
</workbook>
</file>

<file path=xl/calcChain.xml><?xml version="1.0" encoding="utf-8"?>
<calcChain xmlns="http://schemas.openxmlformats.org/spreadsheetml/2006/main">
  <c r="I49" i="2"/>
  <c r="K49" s="1"/>
  <c r="G26"/>
  <c r="G28" s="1"/>
  <c r="F26"/>
  <c r="H12"/>
  <c r="H13"/>
  <c r="H14"/>
  <c r="H15"/>
  <c r="H16"/>
  <c r="H17"/>
  <c r="H18"/>
  <c r="H21"/>
  <c r="H22"/>
  <c r="H23"/>
  <c r="H24"/>
  <c r="H25"/>
  <c r="H11"/>
  <c r="F10"/>
  <c r="K30"/>
  <c r="K31"/>
  <c r="K32"/>
  <c r="K33"/>
  <c r="K34"/>
  <c r="K36"/>
  <c r="K37"/>
  <c r="K38"/>
  <c r="K40"/>
  <c r="K41"/>
  <c r="K42"/>
  <c r="K43"/>
  <c r="K44"/>
  <c r="K45"/>
  <c r="K46"/>
  <c r="K48"/>
  <c r="I29"/>
  <c r="I50"/>
  <c r="H26" l="1"/>
  <c r="F28"/>
  <c r="H28" s="1"/>
  <c r="G10"/>
  <c r="H10" s="1"/>
  <c r="E44" l="1"/>
  <c r="E41"/>
  <c r="E37"/>
  <c r="E36"/>
  <c r="E34"/>
  <c r="J29"/>
  <c r="G29"/>
  <c r="J50" l="1"/>
  <c r="K50" s="1"/>
  <c r="K29"/>
  <c r="E29"/>
  <c r="E50" s="1"/>
</calcChain>
</file>

<file path=xl/sharedStrings.xml><?xml version="1.0" encoding="utf-8"?>
<sst xmlns="http://schemas.openxmlformats.org/spreadsheetml/2006/main" count="70" uniqueCount="50">
  <si>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</si>
  <si>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</si>
  <si>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</si>
  <si>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</si>
  <si>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</si>
  <si>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</si>
  <si>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</si>
  <si>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</si>
  <si>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</si>
  <si>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</si>
  <si>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</si>
  <si>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</si>
  <si>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</si>
  <si>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</si>
  <si>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</si>
  <si>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</si>
  <si>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</si>
  <si>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</si>
  <si>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</si>
  <si>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</si>
  <si>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</si>
  <si>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</si>
  <si>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</si>
  <si>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</si>
  <si>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</si>
  <si>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</si>
  <si>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</si>
  <si>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</si>
  <si>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</si>
  <si>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</si>
  <si>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</si>
  <si>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</si>
  <si>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</si>
  <si>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</si>
  <si>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</si>
  <si>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</si>
  <si>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</si>
  <si>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</si>
  <si>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</si>
  <si>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</si>
  <si>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</si>
  <si>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</si>
  <si>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</si>
  <si>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</si>
  <si>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</si>
  <si>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2019 год -данные по муниципальным программам Воскресенского муниципального района</t>
  </si>
  <si>
    <t>2020 год - данные по муниципальным программам городского округа Воскресенск</t>
  </si>
  <si>
    <t xml:space="preserve"> Исполнение бюджета городского округа Воскресенск Московской области за 1 квартал 2020 года  и бюджета Воскресенского муниципального района за 1 квартал 2019 года в разрезе муниципальных программ                                                                                                                       </t>
  </si>
  <si>
    <t>Исполнено           за 1 квартал 2019 года</t>
  </si>
  <si>
    <t>Исполнено           за 1 квартал 2020 года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</si>
</sst>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0;;"/>
    <numFmt numFmtId="166" formatCode="#,##0.0_ ;[Red]\-#,##0.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3" fillId="0" borderId="1" xfId="2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abSelected="1" topLeftCell="A2" zoomScaleNormal="100" workbookViewId="0">
      <selection activeCell="B48" sqref="A48:XFD48"/>
    </sheetView>
  </sheetViews>
  <sheetFormatPr defaultColWidth="8.88671875" defaultRowHeight="13.2"/>
  <cols>
    <col min="1" max="1" width="6.33203125" style="4" customWidth="1"/>
    <col min="2" max="2" width="82" style="4" customWidth="1"/>
    <col min="3" max="3" width="4" style="4" hidden="1" customWidth="1"/>
    <col min="4" max="4" width="15.109375" style="4" hidden="1" customWidth="1"/>
    <col min="5" max="5" width="13.33203125" style="4" hidden="1" customWidth="1"/>
    <col min="6" max="6" width="16.88671875" style="4" customWidth="1"/>
    <col min="7" max="7" width="18.33203125" style="4" customWidth="1"/>
    <col min="8" max="8" width="17.21875" style="4" customWidth="1"/>
    <col min="9" max="9" width="17.109375" style="4" customWidth="1"/>
    <col min="10" max="10" width="18.33203125" style="4" customWidth="1"/>
    <col min="11" max="11" width="15.21875" style="4" customWidth="1"/>
    <col min="12" max="19" width="0.5546875" style="4" customWidth="1"/>
    <col min="20" max="254" width="9.109375" style="4" customWidth="1"/>
    <col min="255" max="16384" width="8.88671875" style="4"/>
  </cols>
  <sheetData>
    <row r="1" spans="1:19" ht="409.6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>
      <c r="A3" s="5"/>
      <c r="B3" s="37" t="s">
        <v>47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2" customHeight="1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29</v>
      </c>
      <c r="G7" s="39" t="s">
        <v>48</v>
      </c>
      <c r="H7" s="39" t="s">
        <v>25</v>
      </c>
      <c r="I7" s="39" t="s">
        <v>1</v>
      </c>
      <c r="J7" s="39" t="s">
        <v>49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2" customHeight="1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2" customHeight="1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customHeight="1">
      <c r="A10" s="16"/>
      <c r="B10" s="23" t="s">
        <v>6</v>
      </c>
      <c r="C10" s="24"/>
      <c r="D10" s="25"/>
      <c r="E10" s="26"/>
      <c r="F10" s="26">
        <f>SUM(F11:F25)</f>
        <v>5515095.4000000004</v>
      </c>
      <c r="G10" s="26">
        <f>SUM(G11:G25)</f>
        <v>918845.00000000012</v>
      </c>
      <c r="H10" s="26">
        <f>G10/F10*100</f>
        <v>16.660545890103734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customHeight="1">
      <c r="A11" s="17"/>
      <c r="B11" s="27" t="s">
        <v>30</v>
      </c>
      <c r="C11" s="28"/>
      <c r="D11" s="29"/>
      <c r="E11" s="30"/>
      <c r="F11" s="30">
        <v>3290935.6</v>
      </c>
      <c r="G11" s="30">
        <v>622742.5</v>
      </c>
      <c r="H11" s="30">
        <f>G11/F11*100</f>
        <v>18.922962211718758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customHeight="1">
      <c r="A12" s="17"/>
      <c r="B12" s="27" t="s">
        <v>31</v>
      </c>
      <c r="C12" s="28"/>
      <c r="D12" s="29"/>
      <c r="E12" s="30"/>
      <c r="F12" s="30">
        <v>324424.59999999998</v>
      </c>
      <c r="G12" s="30">
        <v>62857.8</v>
      </c>
      <c r="H12" s="30">
        <f t="shared" ref="H12:H27" si="0">G12/F12*100</f>
        <v>19.375164522049193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customHeight="1">
      <c r="A13" s="17"/>
      <c r="B13" s="27" t="s">
        <v>32</v>
      </c>
      <c r="C13" s="28"/>
      <c r="D13" s="29"/>
      <c r="E13" s="30"/>
      <c r="F13" s="30">
        <v>198610.2</v>
      </c>
      <c r="G13" s="30">
        <v>36858.6</v>
      </c>
      <c r="H13" s="30">
        <f t="shared" si="0"/>
        <v>18.558261358177976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" customHeight="1">
      <c r="A14" s="17"/>
      <c r="B14" s="27" t="s">
        <v>33</v>
      </c>
      <c r="C14" s="28"/>
      <c r="D14" s="29"/>
      <c r="E14" s="30"/>
      <c r="F14" s="30">
        <v>50537.4</v>
      </c>
      <c r="G14" s="30">
        <v>3965</v>
      </c>
      <c r="H14" s="30">
        <f t="shared" si="0"/>
        <v>7.8456746884485549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8" customHeight="1">
      <c r="A15" s="17"/>
      <c r="B15" s="27" t="s">
        <v>34</v>
      </c>
      <c r="C15" s="28"/>
      <c r="D15" s="29"/>
      <c r="E15" s="30"/>
      <c r="F15" s="30">
        <v>313244.90000000002</v>
      </c>
      <c r="G15" s="30">
        <v>27043.1</v>
      </c>
      <c r="H15" s="30">
        <f t="shared" si="0"/>
        <v>8.6332131824013718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customHeight="1">
      <c r="A16" s="17"/>
      <c r="B16" s="27" t="s">
        <v>35</v>
      </c>
      <c r="C16" s="28"/>
      <c r="D16" s="29"/>
      <c r="E16" s="30"/>
      <c r="F16" s="30">
        <v>53326.7</v>
      </c>
      <c r="G16" s="30">
        <v>7213.3</v>
      </c>
      <c r="H16" s="30">
        <f t="shared" si="0"/>
        <v>13.526619873346748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customHeight="1">
      <c r="A17" s="17"/>
      <c r="B17" s="27" t="s">
        <v>36</v>
      </c>
      <c r="C17" s="28"/>
      <c r="D17" s="29"/>
      <c r="E17" s="30"/>
      <c r="F17" s="30">
        <v>559703</v>
      </c>
      <c r="G17" s="30">
        <v>104845.6</v>
      </c>
      <c r="H17" s="30">
        <f t="shared" si="0"/>
        <v>18.732363414167871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customHeight="1">
      <c r="A18" s="17"/>
      <c r="B18" s="27" t="s">
        <v>37</v>
      </c>
      <c r="C18" s="28"/>
      <c r="D18" s="29"/>
      <c r="E18" s="30"/>
      <c r="F18" s="30">
        <v>30132.799999999999</v>
      </c>
      <c r="G18" s="30">
        <v>2281.9</v>
      </c>
      <c r="H18" s="30">
        <f t="shared" si="0"/>
        <v>7.5728110232039514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8" customHeight="1">
      <c r="A19" s="17"/>
      <c r="B19" s="27" t="s">
        <v>38</v>
      </c>
      <c r="C19" s="28"/>
      <c r="D19" s="29"/>
      <c r="E19" s="30"/>
      <c r="F19" s="30">
        <v>45136</v>
      </c>
      <c r="G19" s="30">
        <v>0</v>
      </c>
      <c r="H19" s="30"/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customHeight="1">
      <c r="A20" s="17"/>
      <c r="B20" s="27" t="s">
        <v>39</v>
      </c>
      <c r="C20" s="28"/>
      <c r="D20" s="29"/>
      <c r="E20" s="30"/>
      <c r="F20" s="30">
        <v>42842.1</v>
      </c>
      <c r="G20" s="30">
        <v>0</v>
      </c>
      <c r="H20" s="30"/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customHeight="1">
      <c r="A21" s="17"/>
      <c r="B21" s="27" t="s">
        <v>40</v>
      </c>
      <c r="C21" s="28"/>
      <c r="D21" s="29"/>
      <c r="E21" s="30"/>
      <c r="F21" s="30">
        <v>5466.9</v>
      </c>
      <c r="G21" s="30">
        <v>167.4</v>
      </c>
      <c r="H21" s="30">
        <f t="shared" si="0"/>
        <v>3.0620644240794603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8" customHeight="1">
      <c r="A22" s="17"/>
      <c r="B22" s="27" t="s">
        <v>41</v>
      </c>
      <c r="C22" s="28"/>
      <c r="D22" s="29"/>
      <c r="E22" s="30"/>
      <c r="F22" s="30">
        <v>14011</v>
      </c>
      <c r="G22" s="30">
        <v>1435.2</v>
      </c>
      <c r="H22" s="30">
        <f t="shared" si="0"/>
        <v>10.24338020127043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8" customHeight="1">
      <c r="A23" s="17"/>
      <c r="B23" s="27" t="s">
        <v>42</v>
      </c>
      <c r="C23" s="28"/>
      <c r="D23" s="29"/>
      <c r="E23" s="30"/>
      <c r="F23" s="30">
        <v>136527.20000000001</v>
      </c>
      <c r="G23" s="30">
        <v>26998.3</v>
      </c>
      <c r="H23" s="30">
        <f t="shared" si="0"/>
        <v>19.775033839410753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" customHeight="1">
      <c r="A24" s="17"/>
      <c r="B24" s="27" t="s">
        <v>43</v>
      </c>
      <c r="C24" s="28"/>
      <c r="D24" s="29"/>
      <c r="E24" s="30"/>
      <c r="F24" s="30">
        <v>345526</v>
      </c>
      <c r="G24" s="30">
        <v>6621.3</v>
      </c>
      <c r="H24" s="30">
        <f t="shared" si="0"/>
        <v>1.9162957346191025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customHeight="1">
      <c r="A25" s="17"/>
      <c r="B25" s="27" t="s">
        <v>44</v>
      </c>
      <c r="C25" s="28"/>
      <c r="D25" s="29"/>
      <c r="E25" s="30"/>
      <c r="F25" s="30">
        <v>104671</v>
      </c>
      <c r="G25" s="30">
        <v>15815</v>
      </c>
      <c r="H25" s="30">
        <f t="shared" si="0"/>
        <v>15.109247069388848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" customHeight="1">
      <c r="A26" s="17"/>
      <c r="B26" s="27" t="s">
        <v>7</v>
      </c>
      <c r="C26" s="28"/>
      <c r="D26" s="29"/>
      <c r="E26" s="30"/>
      <c r="F26" s="30">
        <f>152073.4+13474.5</f>
        <v>165547.9</v>
      </c>
      <c r="G26" s="30">
        <f>435.6+2253.2</f>
        <v>2688.7999999999997</v>
      </c>
      <c r="H26" s="30">
        <f t="shared" si="0"/>
        <v>1.6241824873646842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>
      <c r="A27" s="17"/>
      <c r="B27" s="32"/>
      <c r="C27" s="28"/>
      <c r="D27" s="29"/>
      <c r="E27" s="30"/>
      <c r="F27" s="30"/>
      <c r="G27" s="34"/>
      <c r="H27" s="30"/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customHeight="1">
      <c r="A28" s="17"/>
      <c r="B28" s="22" t="s">
        <v>4</v>
      </c>
      <c r="C28" s="28"/>
      <c r="D28" s="29"/>
      <c r="E28" s="30"/>
      <c r="F28" s="26">
        <f>SUM(F11:F27)</f>
        <v>5680643.3000000007</v>
      </c>
      <c r="G28" s="26">
        <f>SUM(G11:G27)</f>
        <v>921533.80000000016</v>
      </c>
      <c r="H28" s="26">
        <f>G28/F28*100</f>
        <v>16.222349324415426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" customHeight="1">
      <c r="B29" s="31" t="s">
        <v>6</v>
      </c>
      <c r="C29" s="24" t="s">
        <v>0</v>
      </c>
      <c r="D29" s="25">
        <v>5145926.3</v>
      </c>
      <c r="E29" s="26">
        <f t="shared" ref="E29" si="1">SUM(E30:E44)</f>
        <v>2674551.2000000002</v>
      </c>
      <c r="F29" s="26">
        <v>0</v>
      </c>
      <c r="G29" s="26">
        <f t="shared" ref="G29" si="2">SUM(G30:G47)</f>
        <v>0</v>
      </c>
      <c r="H29" s="26">
        <v>0</v>
      </c>
      <c r="I29" s="26">
        <f>SUM(I30:I47)</f>
        <v>7045091.1000000006</v>
      </c>
      <c r="J29" s="26">
        <f t="shared" ref="J29" si="3">SUM(J30:J47)</f>
        <v>1362375.1999999997</v>
      </c>
      <c r="K29" s="26">
        <f>J29/I29*100</f>
        <v>19.337935885598409</v>
      </c>
    </row>
    <row r="30" spans="1:19" ht="35.4" customHeight="1">
      <c r="B30" s="32" t="s">
        <v>8</v>
      </c>
      <c r="C30" s="28" t="s">
        <v>0</v>
      </c>
      <c r="D30" s="29">
        <v>2879132.2</v>
      </c>
      <c r="E30" s="30">
        <v>1766154.6</v>
      </c>
      <c r="F30" s="30">
        <v>0</v>
      </c>
      <c r="G30" s="30">
        <v>0</v>
      </c>
      <c r="H30" s="30">
        <v>0</v>
      </c>
      <c r="I30" s="30">
        <v>510539.2</v>
      </c>
      <c r="J30" s="30">
        <v>109780</v>
      </c>
      <c r="K30" s="30">
        <f t="shared" ref="K30:K50" si="4">J30/I30*100</f>
        <v>21.502756301572926</v>
      </c>
    </row>
    <row r="31" spans="1:19" ht="33" customHeight="1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0</v>
      </c>
      <c r="G31" s="30">
        <v>0</v>
      </c>
      <c r="H31" s="30">
        <v>0</v>
      </c>
      <c r="I31" s="30">
        <v>3034857.3</v>
      </c>
      <c r="J31" s="30">
        <v>685208.2</v>
      </c>
      <c r="K31" s="30">
        <f t="shared" si="4"/>
        <v>22.577938013757681</v>
      </c>
    </row>
    <row r="32" spans="1:19" ht="37.200000000000003" customHeight="1">
      <c r="B32" s="32" t="s">
        <v>10</v>
      </c>
      <c r="C32" s="28" t="s">
        <v>0</v>
      </c>
      <c r="D32" s="29">
        <v>211871.8</v>
      </c>
      <c r="E32" s="30">
        <v>113232</v>
      </c>
      <c r="F32" s="30">
        <v>0</v>
      </c>
      <c r="G32" s="30">
        <v>0</v>
      </c>
      <c r="H32" s="30">
        <v>0</v>
      </c>
      <c r="I32" s="30">
        <v>124660.9</v>
      </c>
      <c r="J32" s="30">
        <v>24620.5</v>
      </c>
      <c r="K32" s="30">
        <f t="shared" si="4"/>
        <v>19.749977739612021</v>
      </c>
    </row>
    <row r="33" spans="2:11" ht="31.8" customHeight="1">
      <c r="B33" s="32" t="s">
        <v>11</v>
      </c>
      <c r="C33" s="28" t="s">
        <v>0</v>
      </c>
      <c r="D33" s="29">
        <v>39395.5</v>
      </c>
      <c r="E33" s="30">
        <v>18361.2</v>
      </c>
      <c r="F33" s="30">
        <v>0</v>
      </c>
      <c r="G33" s="30">
        <v>0</v>
      </c>
      <c r="H33" s="30">
        <v>0</v>
      </c>
      <c r="I33" s="30">
        <v>401407</v>
      </c>
      <c r="J33" s="30">
        <v>91943.3</v>
      </c>
      <c r="K33" s="30">
        <f t="shared" si="4"/>
        <v>22.905255762854164</v>
      </c>
    </row>
    <row r="34" spans="2:11" ht="35.4" customHeight="1">
      <c r="B34" s="32" t="s">
        <v>12</v>
      </c>
      <c r="C34" s="28" t="s">
        <v>0</v>
      </c>
      <c r="D34" s="29">
        <v>354647</v>
      </c>
      <c r="E34" s="30">
        <f t="shared" ref="E34" si="5">13820.6+72976.2</f>
        <v>86796.800000000003</v>
      </c>
      <c r="F34" s="30">
        <v>0</v>
      </c>
      <c r="G34" s="30">
        <v>0</v>
      </c>
      <c r="H34" s="30">
        <v>0</v>
      </c>
      <c r="I34" s="30">
        <v>11707.3</v>
      </c>
      <c r="J34" s="30">
        <v>523.5</v>
      </c>
      <c r="K34" s="30">
        <f t="shared" si="4"/>
        <v>4.4715690210381558</v>
      </c>
    </row>
    <row r="35" spans="2:11" ht="37.799999999999997" customHeight="1">
      <c r="B35" s="32" t="s">
        <v>13</v>
      </c>
      <c r="C35" s="28" t="s">
        <v>0</v>
      </c>
      <c r="D35" s="29">
        <v>43251.3</v>
      </c>
      <c r="E35" s="30">
        <v>26929.5</v>
      </c>
      <c r="F35" s="30">
        <v>0</v>
      </c>
      <c r="G35" s="30">
        <v>0</v>
      </c>
      <c r="H35" s="30">
        <v>0</v>
      </c>
      <c r="I35" s="30">
        <v>42611</v>
      </c>
      <c r="J35" s="30">
        <v>0</v>
      </c>
      <c r="K35" s="30"/>
    </row>
    <row r="36" spans="2:11" ht="59.4" customHeight="1">
      <c r="B36" s="32" t="s">
        <v>14</v>
      </c>
      <c r="C36" s="28" t="s">
        <v>0</v>
      </c>
      <c r="D36" s="29">
        <v>467748</v>
      </c>
      <c r="E36" s="30">
        <f t="shared" ref="E36" si="6">1083.4+68651.8+139320.5</f>
        <v>209055.7</v>
      </c>
      <c r="F36" s="30">
        <v>0</v>
      </c>
      <c r="G36" s="30">
        <v>0</v>
      </c>
      <c r="H36" s="30">
        <v>0</v>
      </c>
      <c r="I36" s="30">
        <v>181272</v>
      </c>
      <c r="J36" s="30">
        <v>15594.6</v>
      </c>
      <c r="K36" s="30">
        <f t="shared" si="4"/>
        <v>8.6028730305838739</v>
      </c>
    </row>
    <row r="37" spans="2:11" ht="32.4" customHeight="1">
      <c r="B37" s="32" t="s">
        <v>15</v>
      </c>
      <c r="C37" s="28" t="s">
        <v>0</v>
      </c>
      <c r="D37" s="29">
        <v>23173.8</v>
      </c>
      <c r="E37" s="30">
        <f t="shared" ref="E37" si="7">8304.9+6451.6+3205</f>
        <v>17961.5</v>
      </c>
      <c r="F37" s="30">
        <v>0</v>
      </c>
      <c r="G37" s="30">
        <v>0</v>
      </c>
      <c r="H37" s="30">
        <v>0</v>
      </c>
      <c r="I37" s="30">
        <v>42324.9</v>
      </c>
      <c r="J37" s="30">
        <v>2773</v>
      </c>
      <c r="K37" s="30">
        <f t="shared" si="4"/>
        <v>6.5516988817457333</v>
      </c>
    </row>
    <row r="38" spans="2:11" ht="52.8" customHeight="1">
      <c r="B38" s="32" t="s">
        <v>16</v>
      </c>
      <c r="C38" s="28" t="s">
        <v>0</v>
      </c>
      <c r="D38" s="29">
        <v>3068.4</v>
      </c>
      <c r="E38" s="30">
        <v>433.2</v>
      </c>
      <c r="F38" s="30">
        <v>0</v>
      </c>
      <c r="G38" s="30">
        <v>0</v>
      </c>
      <c r="H38" s="30">
        <v>0</v>
      </c>
      <c r="I38" s="30">
        <v>377145.3</v>
      </c>
      <c r="J38" s="30">
        <v>132205.5</v>
      </c>
      <c r="K38" s="30">
        <f t="shared" si="4"/>
        <v>35.054261580351124</v>
      </c>
    </row>
    <row r="39" spans="2:11" ht="37.200000000000003" customHeight="1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0</v>
      </c>
      <c r="G39" s="30">
        <v>0</v>
      </c>
      <c r="H39" s="30">
        <v>0</v>
      </c>
      <c r="I39" s="30">
        <v>2443</v>
      </c>
      <c r="J39" s="30">
        <v>0</v>
      </c>
      <c r="K39" s="30"/>
    </row>
    <row r="40" spans="2:11" ht="42.6" customHeight="1">
      <c r="B40" s="32" t="s">
        <v>18</v>
      </c>
      <c r="C40" s="28" t="s">
        <v>0</v>
      </c>
      <c r="D40" s="29">
        <v>3702</v>
      </c>
      <c r="E40" s="30">
        <v>0</v>
      </c>
      <c r="F40" s="30">
        <v>0</v>
      </c>
      <c r="G40" s="30">
        <v>0</v>
      </c>
      <c r="H40" s="30">
        <v>0</v>
      </c>
      <c r="I40" s="30">
        <v>663075.9</v>
      </c>
      <c r="J40" s="30">
        <v>110469.4</v>
      </c>
      <c r="K40" s="30">
        <f t="shared" si="4"/>
        <v>16.660144034792999</v>
      </c>
    </row>
    <row r="41" spans="2:11" ht="62.4" customHeight="1">
      <c r="B41" s="32" t="s">
        <v>19</v>
      </c>
      <c r="C41" s="28" t="s">
        <v>0</v>
      </c>
      <c r="D41" s="29">
        <v>290278.3</v>
      </c>
      <c r="E41" s="30">
        <f t="shared" ref="E41" si="8">1470+6169.7+328+15480.6</f>
        <v>23448.3</v>
      </c>
      <c r="F41" s="30">
        <v>0</v>
      </c>
      <c r="G41" s="30">
        <v>0</v>
      </c>
      <c r="H41" s="30">
        <v>0</v>
      </c>
      <c r="I41" s="30">
        <v>83910.5</v>
      </c>
      <c r="J41" s="30">
        <v>10508.9</v>
      </c>
      <c r="K41" s="30">
        <f t="shared" si="4"/>
        <v>12.523939197120743</v>
      </c>
    </row>
    <row r="42" spans="2:11" ht="45.6" customHeight="1">
      <c r="B42" s="32" t="s">
        <v>20</v>
      </c>
      <c r="C42" s="28" t="s">
        <v>0</v>
      </c>
      <c r="D42" s="29">
        <v>143094</v>
      </c>
      <c r="E42" s="30">
        <v>31751.5</v>
      </c>
      <c r="F42" s="30">
        <v>0</v>
      </c>
      <c r="G42" s="30">
        <v>0</v>
      </c>
      <c r="H42" s="30">
        <v>0</v>
      </c>
      <c r="I42" s="30">
        <v>501492.9</v>
      </c>
      <c r="J42" s="30">
        <v>71974.8</v>
      </c>
      <c r="K42" s="30">
        <f t="shared" si="4"/>
        <v>14.3521074774937</v>
      </c>
    </row>
    <row r="43" spans="2:11" ht="42.6" customHeight="1">
      <c r="B43" s="32" t="s">
        <v>21</v>
      </c>
      <c r="C43" s="28" t="s">
        <v>0</v>
      </c>
      <c r="D43" s="29">
        <v>177727.9</v>
      </c>
      <c r="E43" s="30">
        <v>21866</v>
      </c>
      <c r="F43" s="30">
        <v>0</v>
      </c>
      <c r="G43" s="30">
        <v>0</v>
      </c>
      <c r="H43" s="30">
        <v>0</v>
      </c>
      <c r="I43" s="30">
        <v>144608.6</v>
      </c>
      <c r="J43" s="30">
        <v>16750.900000000001</v>
      </c>
      <c r="K43" s="30">
        <f t="shared" si="4"/>
        <v>11.583612592888667</v>
      </c>
    </row>
    <row r="44" spans="2:11" ht="30.6" customHeight="1">
      <c r="B44" s="32" t="s">
        <v>22</v>
      </c>
      <c r="C44" s="28" t="s">
        <v>0</v>
      </c>
      <c r="D44" s="29">
        <v>97656.9</v>
      </c>
      <c r="E44" s="30">
        <f t="shared" ref="E44" si="9">37646.6</f>
        <v>37646.6</v>
      </c>
      <c r="F44" s="30">
        <v>0</v>
      </c>
      <c r="G44" s="30">
        <v>0</v>
      </c>
      <c r="H44" s="30">
        <v>0</v>
      </c>
      <c r="I44" s="30">
        <v>3319</v>
      </c>
      <c r="J44" s="30">
        <v>408</v>
      </c>
      <c r="K44" s="30">
        <f t="shared" si="4"/>
        <v>12.292859294968364</v>
      </c>
    </row>
    <row r="45" spans="2:11" ht="42" customHeight="1">
      <c r="B45" s="32" t="s">
        <v>26</v>
      </c>
      <c r="C45" s="28"/>
      <c r="D45" s="29"/>
      <c r="E45" s="30"/>
      <c r="F45" s="30">
        <v>0</v>
      </c>
      <c r="G45" s="30">
        <v>0</v>
      </c>
      <c r="H45" s="30">
        <v>0</v>
      </c>
      <c r="I45" s="30">
        <v>820137.4</v>
      </c>
      <c r="J45" s="30">
        <v>89235.7</v>
      </c>
      <c r="K45" s="30">
        <f t="shared" si="4"/>
        <v>10.880579278545277</v>
      </c>
    </row>
    <row r="46" spans="2:11" ht="41.4" customHeight="1">
      <c r="B46" s="32" t="s">
        <v>23</v>
      </c>
      <c r="C46" s="28"/>
      <c r="D46" s="29"/>
      <c r="E46" s="30"/>
      <c r="F46" s="30">
        <v>0</v>
      </c>
      <c r="G46" s="30">
        <v>0</v>
      </c>
      <c r="H46" s="30">
        <v>0</v>
      </c>
      <c r="I46" s="30">
        <v>63390.9</v>
      </c>
      <c r="J46" s="30">
        <v>378.9</v>
      </c>
      <c r="K46" s="30">
        <f t="shared" si="4"/>
        <v>0.59771986199911964</v>
      </c>
    </row>
    <row r="47" spans="2:11" ht="42.6" customHeight="1">
      <c r="B47" s="32" t="s">
        <v>24</v>
      </c>
      <c r="C47" s="28"/>
      <c r="D47" s="29"/>
      <c r="E47" s="30"/>
      <c r="F47" s="30">
        <v>0</v>
      </c>
      <c r="G47" s="30">
        <v>0</v>
      </c>
      <c r="H47" s="30">
        <v>0</v>
      </c>
      <c r="I47" s="30">
        <v>36188</v>
      </c>
      <c r="J47" s="30">
        <v>0</v>
      </c>
      <c r="K47" s="30"/>
    </row>
    <row r="48" spans="2:11" ht="40.200000000000003" hidden="1" customHeight="1">
      <c r="B48" s="32" t="s">
        <v>27</v>
      </c>
      <c r="C48" s="28"/>
      <c r="D48" s="29"/>
      <c r="E48" s="30"/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 t="e">
        <f t="shared" si="4"/>
        <v>#DIV/0!</v>
      </c>
    </row>
    <row r="49" spans="2:11" ht="24" customHeight="1">
      <c r="B49" s="32" t="s">
        <v>7</v>
      </c>
      <c r="C49" s="24"/>
      <c r="D49" s="25"/>
      <c r="E49" s="26">
        <v>155426</v>
      </c>
      <c r="F49" s="30">
        <v>0</v>
      </c>
      <c r="G49" s="30">
        <v>0</v>
      </c>
      <c r="H49" s="30">
        <v>0</v>
      </c>
      <c r="I49" s="30">
        <f>22514.5+9721.6</f>
        <v>32236.1</v>
      </c>
      <c r="J49" s="30">
        <v>1817.7</v>
      </c>
      <c r="K49" s="30">
        <f t="shared" si="4"/>
        <v>5.6387093972285731</v>
      </c>
    </row>
    <row r="50" spans="2:11" ht="30" customHeight="1">
      <c r="B50" s="19" t="s">
        <v>4</v>
      </c>
      <c r="C50" s="20"/>
      <c r="D50" s="20"/>
      <c r="E50" s="33">
        <f t="shared" ref="E50" si="10">E49+E29</f>
        <v>2829977.2</v>
      </c>
      <c r="F50" s="26">
        <v>0</v>
      </c>
      <c r="G50" s="26">
        <v>0</v>
      </c>
      <c r="H50" s="26">
        <v>0</v>
      </c>
      <c r="I50" s="33">
        <f>SUM(I30:I49)</f>
        <v>7077327.2000000002</v>
      </c>
      <c r="J50" s="33">
        <f t="shared" ref="J50" si="11">J49+J48+J29</f>
        <v>1364192.8999999997</v>
      </c>
      <c r="K50" s="26">
        <f t="shared" si="4"/>
        <v>19.275538087316349</v>
      </c>
    </row>
    <row r="53" spans="2:11">
      <c r="B53" s="4" t="s">
        <v>45</v>
      </c>
    </row>
    <row r="54" spans="2:11">
      <c r="B54" s="4" t="s">
        <v>46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Skudareva</cp:lastModifiedBy>
  <cp:lastPrinted>2020-08-25T09:26:32Z</cp:lastPrinted>
  <dcterms:created xsi:type="dcterms:W3CDTF">2018-10-23T12:02:08Z</dcterms:created>
  <dcterms:modified xsi:type="dcterms:W3CDTF">2020-08-25T09:32:20Z</dcterms:modified>
</cp:coreProperties>
</file>